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4-18\"/>
    </mc:Choice>
  </mc:AlternateContent>
  <xr:revisionPtr revIDLastSave="0" documentId="13_ncr:1_{E97620EB-4E09-40E8-A4C4-554539F392BD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93" i="73" l="1"/>
  <c r="M93" i="73"/>
  <c r="K93" i="73"/>
  <c r="K83" i="73"/>
  <c r="L83" i="73"/>
  <c r="M83" i="73"/>
  <c r="K70" i="73"/>
  <c r="L70" i="73"/>
  <c r="M70" i="73"/>
  <c r="K23" i="79"/>
  <c r="L23" i="79"/>
  <c r="M23" i="79"/>
  <c r="J51" i="77"/>
  <c r="K51" i="77"/>
  <c r="L51" i="77"/>
  <c r="J59" i="77"/>
  <c r="K59" i="77"/>
  <c r="L59" i="77"/>
  <c r="K13" i="79" l="1"/>
  <c r="L13" i="79"/>
  <c r="M13" i="79"/>
  <c r="K14" i="76" l="1"/>
  <c r="L14" i="76"/>
  <c r="M14" i="76"/>
  <c r="F23" i="55"/>
  <c r="E23" i="55"/>
  <c r="D23" i="55"/>
  <c r="F20" i="55"/>
  <c r="F24" i="55" s="1"/>
  <c r="E20" i="55"/>
  <c r="E24" i="55" s="1"/>
  <c r="D20" i="55"/>
  <c r="D24" i="55" s="1"/>
  <c r="F10" i="55"/>
  <c r="E10" i="55"/>
  <c r="D10" i="55"/>
  <c r="F7" i="55"/>
  <c r="E7" i="55"/>
  <c r="E11" i="55" s="1"/>
  <c r="D7" i="55"/>
  <c r="D11" i="55" s="1"/>
  <c r="J67" i="77"/>
  <c r="J37" i="77"/>
  <c r="K37" i="77"/>
  <c r="L37" i="77"/>
  <c r="F11" i="55" l="1"/>
  <c r="K7" i="76"/>
  <c r="L7" i="76"/>
  <c r="M7" i="76"/>
  <c r="J22" i="77"/>
  <c r="K22" i="77"/>
  <c r="L22" i="77"/>
  <c r="J26" i="77"/>
  <c r="K26" i="77"/>
  <c r="L26" i="77"/>
  <c r="J29" i="77"/>
  <c r="K29" i="77"/>
  <c r="L29" i="77"/>
  <c r="K67" i="77" l="1"/>
  <c r="L67" i="77"/>
  <c r="K16" i="79"/>
  <c r="L16" i="79"/>
  <c r="M16" i="79"/>
  <c r="K92" i="73" l="1"/>
  <c r="L92" i="73"/>
  <c r="M92" i="73"/>
  <c r="K38" i="73" l="1"/>
  <c r="L38" i="73"/>
  <c r="M38" i="73"/>
  <c r="K30" i="73"/>
  <c r="L30" i="73"/>
  <c r="M30" i="73"/>
  <c r="K34" i="73"/>
  <c r="L34" i="73"/>
  <c r="M34" i="73"/>
  <c r="K26" i="79" l="1"/>
  <c r="L26" i="79" l="1"/>
  <c r="M26" i="79"/>
  <c r="K19" i="79" l="1"/>
  <c r="K27" i="79" s="1"/>
  <c r="L19" i="79"/>
  <c r="L27" i="79" s="1"/>
  <c r="M19" i="79"/>
  <c r="M27" i="79" s="1"/>
  <c r="K20" i="76"/>
  <c r="L20" i="76"/>
  <c r="M20" i="76"/>
  <c r="G8" i="81" l="1"/>
  <c r="G9" i="81" s="1"/>
  <c r="H8" i="81"/>
  <c r="H9" i="81" s="1"/>
  <c r="I8" i="81"/>
  <c r="I9" i="81" s="1"/>
  <c r="L17" i="76" l="1"/>
  <c r="L21" i="76" s="1"/>
  <c r="M17" i="76"/>
  <c r="M21" i="76" s="1"/>
  <c r="K17" i="76"/>
  <c r="K21" i="76" s="1"/>
  <c r="K52" i="73"/>
  <c r="L52" i="73"/>
  <c r="M52" i="73"/>
  <c r="J68" i="77" l="1"/>
  <c r="K68" i="77"/>
  <c r="L68" i="77" l="1"/>
</calcChain>
</file>

<file path=xl/sharedStrings.xml><?xml version="1.0" encoding="utf-8"?>
<sst xmlns="http://schemas.openxmlformats.org/spreadsheetml/2006/main" count="1277" uniqueCount="447">
  <si>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</si>
  <si>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</si>
  <si>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</si>
  <si>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</si>
  <si>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</si>
  <si>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</si>
  <si>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</si>
  <si>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</si>
  <si>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</si>
  <si>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</si>
  <si>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</si>
  <si>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</si>
  <si>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</si>
  <si>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</si>
  <si>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</si>
  <si>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</si>
  <si>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</si>
  <si>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</si>
  <si>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</si>
  <si>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</si>
  <si>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</si>
  <si>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</si>
  <si>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</si>
  <si>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</si>
  <si>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</si>
  <si>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</si>
  <si>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</si>
  <si>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</si>
  <si>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</si>
  <si>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</si>
  <si>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</si>
  <si>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</si>
  <si>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</si>
  <si>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</si>
  <si>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</si>
  <si>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</si>
  <si>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</si>
  <si>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</si>
  <si>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</si>
  <si>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</si>
  <si>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</si>
  <si>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</si>
  <si>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</si>
  <si>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</si>
  <si>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</si>
  <si>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</si>
  <si>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</si>
  <si>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</si>
  <si>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</si>
  <si>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</si>
  <si>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</si>
  <si>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</si>
  <si>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</si>
  <si>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</si>
  <si>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</si>
  <si>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</si>
  <si>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</si>
  <si>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</si>
  <si>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</si>
  <si>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</si>
  <si>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</si>
  <si>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</si>
  <si>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</si>
  <si>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</si>
  <si>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</si>
  <si>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</si>
  <si>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</si>
  <si>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</si>
  <si>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</si>
  <si>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</si>
  <si>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</si>
  <si>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</si>
  <si>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</si>
  <si>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</si>
  <si>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</si>
  <si>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</si>
  <si>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</si>
  <si>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</si>
  <si>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</si>
  <si>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</si>
  <si>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</si>
  <si>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</si>
  <si>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</si>
  <si>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</si>
  <si>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</si>
  <si>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</si>
  <si>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</si>
  <si>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</si>
  <si>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</si>
  <si>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</si>
  <si>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</si>
  <si>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</si>
  <si>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</si>
  <si>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</si>
  <si>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</si>
  <si>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</si>
  <si>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</si>
  <si>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</si>
  <si>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</si>
  <si>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</si>
  <si>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</si>
  <si>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</si>
  <si>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</si>
  <si>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</si>
  <si>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</si>
  <si>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</si>
  <si>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</si>
  <si>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</si>
  <si>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</si>
  <si>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</si>
  <si>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</si>
  <si>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</si>
  <si>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</si>
  <si>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</si>
  <si>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</si>
  <si>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</si>
  <si>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</si>
  <si>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</si>
  <si>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</si>
  <si>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</si>
  <si>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</si>
  <si>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</si>
  <si>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</si>
  <si>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</si>
  <si>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</si>
  <si>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</si>
  <si>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</si>
  <si>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</si>
  <si>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</si>
  <si>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</si>
  <si>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</si>
  <si>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</si>
  <si>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</si>
  <si>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</si>
  <si>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</si>
  <si>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</si>
  <si>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</si>
  <si>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</si>
  <si>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</si>
  <si>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</si>
  <si>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</si>
  <si>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</si>
  <si>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</si>
  <si>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</si>
  <si>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</si>
  <si>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</si>
  <si>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</si>
  <si>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</si>
  <si>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</si>
  <si>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</si>
  <si>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</si>
  <si>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</si>
  <si>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</si>
  <si>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</si>
  <si>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</si>
  <si>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</si>
  <si>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</si>
  <si>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</si>
  <si>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</si>
  <si>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</si>
  <si>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</si>
  <si>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</si>
  <si>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</si>
  <si>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</si>
  <si>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</si>
  <si>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</si>
  <si>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</si>
  <si>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</si>
  <si>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</si>
  <si>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</si>
  <si>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</si>
  <si>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</si>
  <si>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</si>
  <si>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</si>
  <si>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</si>
  <si>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</si>
  <si>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</si>
  <si>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</si>
  <si>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</si>
  <si>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</si>
  <si>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</si>
  <si>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</si>
  <si>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</si>
  <si>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</si>
  <si>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</si>
  <si>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</si>
  <si>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</si>
  <si>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</si>
  <si>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</si>
  <si>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</si>
  <si>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</si>
  <si>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</si>
  <si>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</si>
  <si>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</si>
  <si>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</si>
  <si>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</si>
  <si>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</si>
  <si>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</si>
  <si>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</si>
  <si>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</si>
  <si>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</si>
  <si>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</si>
  <si>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</si>
  <si>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</si>
  <si>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</si>
  <si>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</si>
  <si>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</si>
  <si>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</si>
  <si>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</si>
  <si>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</si>
  <si>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</si>
  <si>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</si>
  <si>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</si>
  <si>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</si>
  <si>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</si>
  <si>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</si>
  <si>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</si>
  <si>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</si>
  <si>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</si>
  <si>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</si>
  <si>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</si>
  <si>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</si>
  <si>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</si>
  <si>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</si>
  <si>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</si>
  <si>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</si>
  <si>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</si>
  <si>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</si>
  <si>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</si>
  <si>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</si>
  <si>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</si>
  <si>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</si>
  <si>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</si>
  <si>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</si>
  <si>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</si>
  <si>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</si>
  <si>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</si>
  <si>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</si>
  <si>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</si>
  <si>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</si>
  <si>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</si>
  <si>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</si>
  <si>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</si>
  <si>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</si>
  <si>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</si>
  <si>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</si>
  <si>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</si>
  <si>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</si>
  <si>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</si>
  <si>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</si>
  <si>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</si>
  <si>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</si>
  <si>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</si>
  <si>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</si>
  <si>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</si>
  <si>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</si>
  <si>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</si>
  <si>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</si>
  <si>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</si>
  <si>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</si>
  <si>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</si>
  <si>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</si>
  <si>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</si>
  <si>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</si>
  <si>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</si>
  <si>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</si>
  <si>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</si>
  <si>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</si>
  <si>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</si>
  <si>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</si>
  <si>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</si>
  <si>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</si>
  <si>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</si>
  <si>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</si>
  <si>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</si>
  <si>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</si>
  <si>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</si>
  <si>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</si>
  <si>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</si>
  <si>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</si>
  <si>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</si>
  <si>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</si>
  <si>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</si>
  <si>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</si>
  <si>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</si>
  <si>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</si>
  <si>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</si>
  <si>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</si>
  <si>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</si>
  <si>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</si>
  <si>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</si>
  <si>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</si>
  <si>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</si>
  <si>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</si>
  <si>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</si>
  <si>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</si>
  <si>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</si>
  <si>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</si>
  <si>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</si>
  <si>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</si>
  <si>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</si>
  <si>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</si>
  <si>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</si>
  <si>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</si>
  <si>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</si>
  <si>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</si>
  <si>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</si>
  <si>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</si>
  <si>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</si>
  <si>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</si>
  <si>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</si>
  <si>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</si>
  <si>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</si>
  <si>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</si>
  <si>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</si>
  <si>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</si>
  <si>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</si>
  <si>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</si>
  <si>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</si>
  <si>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</si>
  <si>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</si>
  <si>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</si>
  <si>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</si>
  <si>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</si>
  <si>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</si>
  <si>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</si>
  <si>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</si>
  <si>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</si>
  <si>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</si>
  <si>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</si>
  <si>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</si>
  <si>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</si>
  <si>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</si>
  <si>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</si>
  <si>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</si>
  <si>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</si>
  <si>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</si>
  <si>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</si>
  <si>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</si>
  <si>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</si>
  <si>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</si>
  <si>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</si>
  <si>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</si>
  <si>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</si>
  <si>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</si>
  <si>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</si>
  <si>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</si>
  <si>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</si>
  <si>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</si>
  <si>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</si>
  <si>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</si>
  <si>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</si>
  <si>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</si>
  <si>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</si>
  <si>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</si>
  <si>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</si>
  <si>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</si>
  <si>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</si>
  <si>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</si>
  <si>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</si>
  <si>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</si>
  <si>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</si>
  <si>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</si>
  <si>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</si>
  <si>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</si>
  <si>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</si>
  <si>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</si>
  <si>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</si>
  <si>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BMAL</t>
  </si>
  <si>
    <t>مصرف المال الإسلامي</t>
  </si>
  <si>
    <t>AL- Mal Islamic Bank</t>
  </si>
  <si>
    <t>المصرف التجاري العراقي الاسلامي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</si>
  <si>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</si>
  <si>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</si>
  <si>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</si>
  <si>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</si>
  <si>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</si>
  <si>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</si>
  <si>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</si>
  <si>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</si>
  <si>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</si>
  <si>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</si>
  <si>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</si>
  <si>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</si>
  <si>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</si>
  <si>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</si>
  <si>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</si>
  <si>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>المصرف المتحد للاستثمار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</si>
  <si>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</si>
  <si>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</si>
  <si>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</si>
  <si>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</si>
  <si>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</si>
  <si>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</si>
  <si>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>فندق أشور</t>
  </si>
  <si>
    <t xml:space="preserve">سد الموصل السياحية </t>
  </si>
  <si>
    <t xml:space="preserve">مصرف بغداد </t>
  </si>
  <si>
    <t>المصرف الدولي الإسلامي</t>
  </si>
  <si>
    <t>بابل للانتاج الحيواني</t>
  </si>
  <si>
    <t>السجاد والمفروشات</t>
  </si>
  <si>
    <t>مصرف كوردستان الدولي الاسلامي</t>
  </si>
  <si>
    <t xml:space="preserve">نقل المنتجات النفطية </t>
  </si>
  <si>
    <t>رحاب كربلاء للمقاولات</t>
  </si>
  <si>
    <t xml:space="preserve">العراقية لانتاج وتسويق اللحوم </t>
  </si>
  <si>
    <t xml:space="preserve">مصرف الاتحاد العراقي </t>
  </si>
  <si>
    <t xml:space="preserve">     2026/6/18 - 2026/6/14 تقرير التداول الأسبوعي </t>
  </si>
  <si>
    <t>Weekly Trading Report 14/6/2026 - 18/6/2026</t>
  </si>
  <si>
    <t xml:space="preserve">     2026/6/18 - 2026/6/14 ISX-OTC تقرير التداول الأسبوعي /المنصة     </t>
  </si>
  <si>
    <t xml:space="preserve">Over The Counter Platform (OTC) Weekly Trading Report 14/6/2026 - 18/6/2026 </t>
  </si>
  <si>
    <t>التقرير الاسبوعي لتداول الاسهم المشتراة لغير العراقيين في السوق العراق للاوراق المالية 2026/6/14 - 2026/6/18</t>
  </si>
  <si>
    <t>Non-Iraqi Weekly Trading Report (Buy) 14/6/2026 - 18/6/2026</t>
  </si>
  <si>
    <t>التقرير الاسبوعي لتداول الاسهم المباعة من غير العراقيين في السوق العراق للاوراق المالية 2026/6/14 - 2026/6/18</t>
  </si>
  <si>
    <t>Non-Iraqi Weekly Trading Report (Sell) 14/6/2026 - 18/6/2026</t>
  </si>
  <si>
    <t xml:space="preserve"> أسعار الاغلاق لاسهم الشركات المساهمة المدرجة للفترة 2026/6/14 - 2026/6/18</t>
  </si>
  <si>
    <t>Closing prices for the  listed companies from 14/6/2026 - 18/6/2026</t>
  </si>
  <si>
    <t>2026/6/18 - 2026/6/14 تقرير التداول الأسبوعي /المنصة الثالثة</t>
  </si>
  <si>
    <t xml:space="preserve">Undisclosed Platform Weekly Trading Report 14/6/2026 - 18/6/2026            </t>
  </si>
  <si>
    <t>2026/6/18 -2026/6/14 تقرير التداول الأسبوعي / المنصة الثانية</t>
  </si>
  <si>
    <t xml:space="preserve">Second Platform Weekly Trading Report 14/11/2026 -18/6/2026 </t>
  </si>
  <si>
    <t xml:space="preserve">      2026/6/18 - 2026/6/14 تقرير التداول الأسبوعي / المنصة النظامية</t>
  </si>
  <si>
    <t xml:space="preserve">   Weekly Trading Report / Regular 14/6/2026 - 18/6/2026</t>
  </si>
  <si>
    <t>مصرف القرطاس الاسلامي</t>
  </si>
  <si>
    <t>الوطنية لصناعات الاثاث المنزلي</t>
  </si>
  <si>
    <t>اسماك الشرق الاوسط</t>
  </si>
  <si>
    <t>مصرف نور العراق الاسلامي</t>
  </si>
  <si>
    <t xml:space="preserve">فنادق عشتار </t>
  </si>
  <si>
    <t>مصرف عبر العراق للاستثمار</t>
  </si>
  <si>
    <t xml:space="preserve">النخبة للمقاولات العامة </t>
  </si>
  <si>
    <t xml:space="preserve">الاسهم المتداولة  </t>
  </si>
  <si>
    <t>Company Names</t>
  </si>
  <si>
    <t>Bank Of Baghdad</t>
  </si>
  <si>
    <t>Al-Mansour Bank</t>
  </si>
  <si>
    <t>Total Bank sector</t>
  </si>
  <si>
    <t xml:space="preserve">قطاع الصناعة </t>
  </si>
  <si>
    <t xml:space="preserve">بغداد للمشروبات الغازية </t>
  </si>
  <si>
    <t xml:space="preserve">مجموع قطاع الصناعة </t>
  </si>
  <si>
    <t>Total Industry sector</t>
  </si>
  <si>
    <t>المجموع الكلي</t>
  </si>
  <si>
    <t>Grand Total</t>
  </si>
  <si>
    <t>المصرف التجاري العراقي</t>
  </si>
  <si>
    <t xml:space="preserve">المصرف الاهلي العراقي </t>
  </si>
  <si>
    <t xml:space="preserve">National Bank Of Iraq </t>
  </si>
  <si>
    <t xml:space="preserve">قطاع الاتصالات </t>
  </si>
  <si>
    <t>شركة الخاتم</t>
  </si>
  <si>
    <t>Al-Khateem</t>
  </si>
  <si>
    <t xml:space="preserve">مجموع قطاع الاتصالات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</si>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</sst>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0"/>
      </left>
      <right/>
      <top/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7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6" xfId="0" applyFont="1" applyFill="1" applyBorder="1" applyAlignment="1">
      <alignment horizontal="left" vertical="center" wrapText="1"/>
    </xf>
    <xf numFmtId="0" fontId="78" fillId="57" borderId="37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4" fontId="75" fillId="57" borderId="37" xfId="0" applyNumberFormat="1" applyFont="1" applyFill="1" applyBorder="1" applyAlignment="1">
      <alignment horizontal="left" vertical="center" wrapText="1"/>
    </xf>
    <xf numFmtId="3" fontId="75" fillId="57" borderId="37" xfId="0" applyNumberFormat="1" applyFont="1" applyFill="1" applyBorder="1" applyAlignment="1">
      <alignment horizontal="left" vertical="center" wrapText="1"/>
    </xf>
    <xf numFmtId="0" fontId="75" fillId="59" borderId="36" xfId="0" applyFont="1" applyFill="1" applyBorder="1" applyAlignment="1">
      <alignment vertical="center"/>
    </xf>
    <xf numFmtId="0" fontId="78" fillId="59" borderId="37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6" xfId="160" applyFont="1" applyFill="1" applyBorder="1" applyAlignment="1">
      <alignment horizontal="center" vertical="center"/>
    </xf>
    <xf numFmtId="166" fontId="77" fillId="60" borderId="37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5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6" xfId="0" applyBorder="1"/>
    <xf numFmtId="4" fontId="74" fillId="0" borderId="0" xfId="0" applyNumberFormat="1" applyFont="1" applyAlignment="1">
      <alignment horizontal="right"/>
    </xf>
    <xf numFmtId="166" fontId="75" fillId="58" borderId="43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 wrapText="1"/>
    </xf>
    <xf numFmtId="0" fontId="92" fillId="59" borderId="58" xfId="0" applyFont="1" applyFill="1" applyBorder="1" applyAlignment="1">
      <alignment horizontal="center" vertical="center" wrapText="1"/>
    </xf>
    <xf numFmtId="0" fontId="92" fillId="60" borderId="58" xfId="0" applyFont="1" applyFill="1" applyBorder="1" applyAlignment="1">
      <alignment horizontal="left" vertical="center"/>
    </xf>
    <xf numFmtId="0" fontId="92" fillId="0" borderId="57" xfId="176" applyFont="1" applyBorder="1" applyAlignment="1">
      <alignment horizontal="right" vertical="center"/>
    </xf>
    <xf numFmtId="0" fontId="92" fillId="0" borderId="57" xfId="176" applyFont="1" applyBorder="1" applyAlignment="1">
      <alignment horizontal="left" vertical="center"/>
    </xf>
    <xf numFmtId="3" fontId="92" fillId="0" borderId="62" xfId="176" applyNumberFormat="1" applyFont="1" applyBorder="1" applyAlignment="1">
      <alignment horizontal="center" vertical="center"/>
    </xf>
    <xf numFmtId="0" fontId="92" fillId="0" borderId="58" xfId="200" applyFont="1" applyBorder="1" applyAlignment="1">
      <alignment vertical="center"/>
    </xf>
    <xf numFmtId="3" fontId="92" fillId="59" borderId="62" xfId="176" applyNumberFormat="1" applyFont="1" applyFill="1" applyBorder="1" applyAlignment="1">
      <alignment horizontal="center" vertical="center"/>
    </xf>
    <xf numFmtId="0" fontId="92" fillId="59" borderId="58" xfId="0" applyFont="1" applyFill="1" applyBorder="1" applyAlignment="1">
      <alignment vertical="center"/>
    </xf>
    <xf numFmtId="0" fontId="92" fillId="0" borderId="63" xfId="176" applyFont="1" applyBorder="1" applyAlignment="1">
      <alignment horizontal="right" vertical="center"/>
    </xf>
    <xf numFmtId="0" fontId="92" fillId="0" borderId="64" xfId="176" applyFont="1" applyBorder="1" applyAlignment="1">
      <alignment horizontal="left" vertical="center"/>
    </xf>
    <xf numFmtId="0" fontId="70" fillId="0" borderId="55" xfId="0" applyFont="1" applyBorder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9" borderId="36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0" xfId="0" applyFont="1" applyAlignment="1">
      <alignment horizontal="center" vertical="center"/>
    </xf>
    <xf numFmtId="0" fontId="70" fillId="0" borderId="56" xfId="0" applyFont="1" applyBorder="1" applyAlignment="1">
      <alignment horizontal="right" vertical="center"/>
    </xf>
    <xf numFmtId="0" fontId="70" fillId="0" borderId="55" xfId="0" applyFont="1" applyBorder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2" fillId="59" borderId="63" xfId="176" applyFont="1" applyFill="1" applyBorder="1" applyAlignment="1">
      <alignment horizontal="center" vertical="center"/>
    </xf>
    <xf numFmtId="0" fontId="92" fillId="59" borderId="64" xfId="176" applyFont="1" applyFill="1" applyBorder="1" applyAlignment="1">
      <alignment horizontal="center" vertical="center"/>
    </xf>
    <xf numFmtId="0" fontId="92" fillId="60" borderId="59" xfId="0" applyFont="1" applyFill="1" applyBorder="1" applyAlignment="1">
      <alignment horizontal="right" vertical="center"/>
    </xf>
    <xf numFmtId="0" fontId="92" fillId="60" borderId="60" xfId="0" applyFont="1" applyFill="1" applyBorder="1" applyAlignment="1">
      <alignment horizontal="right" vertical="center"/>
    </xf>
    <xf numFmtId="0" fontId="92" fillId="60" borderId="61" xfId="0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/>
    </xf>
    <xf numFmtId="0" fontId="73" fillId="0" borderId="44" xfId="0" applyFont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8" xfId="0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6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52" xfId="0" applyFont="1" applyFill="1" applyBorder="1" applyAlignment="1">
      <alignment horizontal="left" vertical="center" wrapText="1"/>
    </xf>
    <xf numFmtId="0" fontId="75" fillId="57" borderId="53" xfId="0" applyFont="1" applyFill="1" applyBorder="1" applyAlignment="1">
      <alignment horizontal="left" vertical="center" wrapText="1"/>
    </xf>
    <xf numFmtId="0" fontId="75" fillId="57" borderId="54" xfId="0" applyFont="1" applyFill="1" applyBorder="1" applyAlignment="1">
      <alignment horizontal="lef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6" xfId="0" applyFont="1" applyFill="1" applyBorder="1" applyAlignment="1">
      <alignment horizontal="righ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83" fillId="57" borderId="19" xfId="0" applyFont="1" applyFill="1" applyBorder="1" applyAlignment="1">
      <alignment horizontal="lef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1" xfId="722" applyFont="1" applyBorder="1" applyAlignment="1">
      <alignment horizontal="center" vertical="center"/>
    </xf>
    <xf numFmtId="43" fontId="70" fillId="0" borderId="39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2119313</xdr:colOff>
      <xdr:row>70</xdr:row>
      <xdr:rowOff>133144</xdr:rowOff>
    </xdr:from>
    <xdr:ext cx="825487" cy="807273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710763" y="17913144"/>
          <a:ext cx="825487" cy="80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2431914</xdr:colOff>
      <xdr:row>0</xdr:row>
      <xdr:rowOff>16213</xdr:rowOff>
    </xdr:from>
    <xdr:to>
      <xdr:col>14</xdr:col>
      <xdr:colOff>2956249</xdr:colOff>
      <xdr:row>1</xdr:row>
      <xdr:rowOff>216259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7AA6BD5-4122-6534-9909-3101E3AA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52184644" y="16213"/>
          <a:ext cx="524335" cy="524301"/>
        </a:xfrm>
        <a:prstGeom prst="rect">
          <a:avLst/>
        </a:prstGeom>
      </xdr:spPr>
    </xdr:pic>
    <xdr:clientData/>
  </xdr:twoCellAnchor>
  <xdr:twoCellAnchor editAs="oneCell">
    <xdr:from>
      <xdr:col>14</xdr:col>
      <xdr:colOff>2063750</xdr:colOff>
      <xdr:row>38</xdr:row>
      <xdr:rowOff>87312</xdr:rowOff>
    </xdr:from>
    <xdr:to>
      <xdr:col>14</xdr:col>
      <xdr:colOff>2934407</xdr:colOff>
      <xdr:row>39</xdr:row>
      <xdr:rowOff>454435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B0EC3D-C20E-3C07-3324-A78C20F6A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4721156" y="9207500"/>
          <a:ext cx="870657" cy="8513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1769268</xdr:colOff>
      <xdr:row>0</xdr:row>
      <xdr:rowOff>202406</xdr:rowOff>
    </xdr:from>
    <xdr:to>
      <xdr:col>9</xdr:col>
      <xdr:colOff>664368</xdr:colOff>
      <xdr:row>2</xdr:row>
      <xdr:rowOff>478631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2667679" y="202406"/>
          <a:ext cx="1181100" cy="1163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2835519</xdr:colOff>
      <xdr:row>11</xdr:row>
      <xdr:rowOff>121560</xdr:rowOff>
    </xdr:from>
    <xdr:to>
      <xdr:col>6</xdr:col>
      <xdr:colOff>3327569</xdr:colOff>
      <xdr:row>13</xdr:row>
      <xdr:rowOff>197825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7" y="2883810"/>
          <a:ext cx="492050" cy="471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2212397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7916717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7</xdr:col>
      <xdr:colOff>2238673</xdr:colOff>
      <xdr:row>64</xdr:row>
      <xdr:rowOff>45358</xdr:rowOff>
    </xdr:from>
    <xdr:ext cx="496909" cy="526997"/>
    <xdr:pic>
      <xdr:nvPicPr>
        <xdr:cNvPr id="19" name="Picture 18">
          <a:extLst>
            <a:ext uri="{FF2B5EF4-FFF2-40B4-BE49-F238E27FC236}">
              <a16:creationId xmlns:a16="http://schemas.microsoft.com/office/drawing/2014/main" id="{DE1E6F98-84F9-44A9-A682-D1CEFA677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43665832" y="16191875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1333913</xdr:colOff>
      <xdr:row>37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  <xdr:oneCellAnchor>
    <xdr:from>
      <xdr:col>13</xdr:col>
      <xdr:colOff>1333913</xdr:colOff>
      <xdr:row>0</xdr:row>
      <xdr:rowOff>19201</xdr:rowOff>
    </xdr:from>
    <xdr:ext cx="774441" cy="717951"/>
    <xdr:pic>
      <xdr:nvPicPr>
        <xdr:cNvPr id="3" name="Picture 2">
          <a:extLst>
            <a:ext uri="{FF2B5EF4-FFF2-40B4-BE49-F238E27FC236}">
              <a16:creationId xmlns:a16="http://schemas.microsoft.com/office/drawing/2014/main" id="{7FB83661-0592-4EA4-A8AE-4463F3998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759549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985588</xdr:colOff>
      <xdr:row>0</xdr:row>
      <xdr:rowOff>0</xdr:rowOff>
    </xdr:from>
    <xdr:to>
      <xdr:col>14</xdr:col>
      <xdr:colOff>2046872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5"/>
  <sheetViews>
    <sheetView rightToLeft="1" tabSelected="1" topLeftCell="A83" zoomScale="120" zoomScaleNormal="120" workbookViewId="0">
      <selection activeCell="L101" sqref="L101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1" t="s">
        <v>4</v>
      </c>
      <c r="C1" s="102"/>
      <c r="D1" s="102"/>
      <c r="E1" s="128" t="s">
        <v>405</v>
      </c>
      <c r="F1" s="128"/>
      <c r="G1" s="128"/>
      <c r="H1" s="128"/>
      <c r="I1" s="128"/>
      <c r="J1" s="128"/>
      <c r="K1" s="128"/>
      <c r="L1" s="128"/>
      <c r="M1" s="128"/>
      <c r="N1" s="128"/>
      <c r="O1" s="18"/>
    </row>
    <row r="2" spans="2:16" ht="18.75" customHeight="1">
      <c r="B2" s="129" t="s">
        <v>5</v>
      </c>
      <c r="C2" s="130"/>
      <c r="D2" s="130"/>
      <c r="E2" s="130"/>
      <c r="F2" s="122" t="s">
        <v>406</v>
      </c>
      <c r="G2" s="122"/>
      <c r="H2" s="122"/>
      <c r="I2" s="122"/>
      <c r="J2" s="122"/>
      <c r="K2" s="122"/>
      <c r="L2" s="122"/>
      <c r="M2" s="122"/>
      <c r="N2" s="122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7.45" customHeight="1">
      <c r="B4" s="44" t="s">
        <v>12</v>
      </c>
      <c r="C4" s="127" t="s">
        <v>3</v>
      </c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2:16" ht="17.45" customHeight="1">
      <c r="B5" s="32" t="s">
        <v>371</v>
      </c>
      <c r="C5" s="33" t="s">
        <v>169</v>
      </c>
      <c r="D5" s="34">
        <v>0.66</v>
      </c>
      <c r="E5" s="35">
        <v>0.82</v>
      </c>
      <c r="F5" s="35">
        <v>0.66</v>
      </c>
      <c r="G5" s="36">
        <v>0.68</v>
      </c>
      <c r="H5" s="36">
        <v>0.68</v>
      </c>
      <c r="I5" s="36">
        <v>0.66</v>
      </c>
      <c r="J5" s="37">
        <v>3.0303030303030276</v>
      </c>
      <c r="K5" s="38">
        <v>143</v>
      </c>
      <c r="L5" s="38">
        <v>144108870</v>
      </c>
      <c r="M5" s="38">
        <v>97513428.75</v>
      </c>
      <c r="N5" s="39">
        <v>4</v>
      </c>
      <c r="O5" s="40" t="s">
        <v>170</v>
      </c>
    </row>
    <row r="6" spans="2:16" ht="17.45" customHeight="1">
      <c r="B6" s="32" t="s">
        <v>396</v>
      </c>
      <c r="C6" s="33" t="s">
        <v>36</v>
      </c>
      <c r="D6" s="34">
        <v>2.61</v>
      </c>
      <c r="E6" s="35">
        <v>2.91</v>
      </c>
      <c r="F6" s="35">
        <v>2.61</v>
      </c>
      <c r="G6" s="36">
        <v>2.77</v>
      </c>
      <c r="H6" s="36">
        <v>2.86</v>
      </c>
      <c r="I6" s="36">
        <v>2.61</v>
      </c>
      <c r="J6" s="37">
        <v>9.578544061302674</v>
      </c>
      <c r="K6" s="38">
        <v>584</v>
      </c>
      <c r="L6" s="38">
        <v>217437752</v>
      </c>
      <c r="M6" s="38">
        <v>602441084.13999999</v>
      </c>
      <c r="N6" s="39">
        <v>4</v>
      </c>
      <c r="O6" s="40" t="s">
        <v>48</v>
      </c>
    </row>
    <row r="7" spans="2:16" ht="17.45" customHeight="1">
      <c r="B7" s="32" t="s">
        <v>98</v>
      </c>
      <c r="C7" s="33" t="s">
        <v>99</v>
      </c>
      <c r="D7" s="34">
        <v>1.06</v>
      </c>
      <c r="E7" s="35">
        <v>1.1100000000000001</v>
      </c>
      <c r="F7" s="35">
        <v>1.06</v>
      </c>
      <c r="G7" s="36">
        <v>1.07</v>
      </c>
      <c r="H7" s="36">
        <v>1.07</v>
      </c>
      <c r="I7" s="36">
        <v>1.06</v>
      </c>
      <c r="J7" s="37">
        <v>0.94339622641510523</v>
      </c>
      <c r="K7" s="38">
        <v>200</v>
      </c>
      <c r="L7" s="38">
        <v>127322836</v>
      </c>
      <c r="M7" s="38">
        <v>136704028.06</v>
      </c>
      <c r="N7" s="39">
        <v>4</v>
      </c>
      <c r="O7" s="40" t="s">
        <v>100</v>
      </c>
    </row>
    <row r="8" spans="2:16" ht="17.45" customHeight="1">
      <c r="B8" s="32" t="s">
        <v>380</v>
      </c>
      <c r="C8" s="33" t="s">
        <v>45</v>
      </c>
      <c r="D8" s="34">
        <v>0.09</v>
      </c>
      <c r="E8" s="35">
        <v>0.09</v>
      </c>
      <c r="F8" s="35">
        <v>0.08</v>
      </c>
      <c r="G8" s="36">
        <v>0.08</v>
      </c>
      <c r="H8" s="36">
        <v>0.08</v>
      </c>
      <c r="I8" s="36">
        <v>0.08</v>
      </c>
      <c r="J8" s="37">
        <v>0</v>
      </c>
      <c r="K8" s="38">
        <v>13</v>
      </c>
      <c r="L8" s="38">
        <v>57227520</v>
      </c>
      <c r="M8" s="38">
        <v>4578213.5999999996</v>
      </c>
      <c r="N8" s="39">
        <v>3</v>
      </c>
      <c r="O8" s="40" t="s">
        <v>66</v>
      </c>
    </row>
    <row r="9" spans="2:16" ht="17.45" customHeight="1">
      <c r="B9" s="32" t="s">
        <v>390</v>
      </c>
      <c r="C9" s="33" t="s">
        <v>25</v>
      </c>
      <c r="D9" s="34">
        <v>0.25</v>
      </c>
      <c r="E9" s="35">
        <v>0.26</v>
      </c>
      <c r="F9" s="35">
        <v>0.24</v>
      </c>
      <c r="G9" s="36">
        <v>0.25</v>
      </c>
      <c r="H9" s="36">
        <v>0.26</v>
      </c>
      <c r="I9" s="36">
        <v>0.25</v>
      </c>
      <c r="J9" s="37">
        <v>4.0000000000000036</v>
      </c>
      <c r="K9" s="38">
        <v>20</v>
      </c>
      <c r="L9" s="38">
        <v>45296596</v>
      </c>
      <c r="M9" s="38">
        <v>11482028.99</v>
      </c>
      <c r="N9" s="39">
        <v>4</v>
      </c>
      <c r="O9" s="40" t="s">
        <v>26</v>
      </c>
    </row>
    <row r="10" spans="2:16" ht="17.45" customHeight="1">
      <c r="B10" s="32" t="s">
        <v>50</v>
      </c>
      <c r="C10" s="33" t="s">
        <v>51</v>
      </c>
      <c r="D10" s="34">
        <v>4</v>
      </c>
      <c r="E10" s="35">
        <v>4.0599999999999996</v>
      </c>
      <c r="F10" s="35">
        <v>4</v>
      </c>
      <c r="G10" s="36">
        <v>4.03</v>
      </c>
      <c r="H10" s="36">
        <v>4.0599999999999996</v>
      </c>
      <c r="I10" s="36">
        <v>4</v>
      </c>
      <c r="J10" s="37">
        <v>1.4999999999999902</v>
      </c>
      <c r="K10" s="38">
        <v>337</v>
      </c>
      <c r="L10" s="38">
        <v>62463520</v>
      </c>
      <c r="M10" s="38">
        <v>251631248.94</v>
      </c>
      <c r="N10" s="39">
        <v>4</v>
      </c>
      <c r="O10" s="40" t="s">
        <v>52</v>
      </c>
    </row>
    <row r="11" spans="2:16" ht="17.45" customHeight="1">
      <c r="B11" s="32" t="s">
        <v>228</v>
      </c>
      <c r="C11" s="33" t="s">
        <v>229</v>
      </c>
      <c r="D11" s="34">
        <v>0.2</v>
      </c>
      <c r="E11" s="35">
        <v>0.2</v>
      </c>
      <c r="F11" s="35">
        <v>0.19</v>
      </c>
      <c r="G11" s="36">
        <v>0.19</v>
      </c>
      <c r="H11" s="36">
        <v>0.2</v>
      </c>
      <c r="I11" s="36">
        <v>0.2</v>
      </c>
      <c r="J11" s="37">
        <v>0</v>
      </c>
      <c r="K11" s="38">
        <v>71</v>
      </c>
      <c r="L11" s="38">
        <v>232668611</v>
      </c>
      <c r="M11" s="38">
        <v>44235408.809999995</v>
      </c>
      <c r="N11" s="39">
        <v>4</v>
      </c>
      <c r="O11" s="40" t="s">
        <v>230</v>
      </c>
    </row>
    <row r="12" spans="2:16" ht="17.45" customHeight="1">
      <c r="B12" s="32" t="s">
        <v>73</v>
      </c>
      <c r="C12" s="33" t="s">
        <v>74</v>
      </c>
      <c r="D12" s="34">
        <v>0.22</v>
      </c>
      <c r="E12" s="35">
        <v>0.24</v>
      </c>
      <c r="F12" s="35">
        <v>0.22</v>
      </c>
      <c r="G12" s="36">
        <v>0.23</v>
      </c>
      <c r="H12" s="36">
        <v>0.23</v>
      </c>
      <c r="I12" s="36">
        <v>0.23</v>
      </c>
      <c r="J12" s="37">
        <v>0</v>
      </c>
      <c r="K12" s="38">
        <v>16</v>
      </c>
      <c r="L12" s="38">
        <v>25130627</v>
      </c>
      <c r="M12" s="38">
        <v>5731386.2200000007</v>
      </c>
      <c r="N12" s="39">
        <v>2</v>
      </c>
      <c r="O12" s="40" t="s">
        <v>75</v>
      </c>
      <c r="P12" s="106"/>
    </row>
    <row r="13" spans="2:16" ht="17.45" customHeight="1">
      <c r="B13" s="32" t="s">
        <v>53</v>
      </c>
      <c r="C13" s="33" t="s">
        <v>42</v>
      </c>
      <c r="D13" s="34">
        <v>0.35</v>
      </c>
      <c r="E13" s="35">
        <v>0.36</v>
      </c>
      <c r="F13" s="35">
        <v>0.35</v>
      </c>
      <c r="G13" s="36">
        <v>0.36</v>
      </c>
      <c r="H13" s="36">
        <v>0.36</v>
      </c>
      <c r="I13" s="36">
        <v>0.35</v>
      </c>
      <c r="J13" s="37">
        <v>2.8571428571428692</v>
      </c>
      <c r="K13" s="38">
        <v>55</v>
      </c>
      <c r="L13" s="38">
        <v>157027154</v>
      </c>
      <c r="M13" s="38">
        <v>55786491.280000001</v>
      </c>
      <c r="N13" s="39">
        <v>4</v>
      </c>
      <c r="O13" s="40" t="s">
        <v>43</v>
      </c>
    </row>
    <row r="14" spans="2:16" ht="17.45" customHeight="1">
      <c r="B14" s="32" t="s">
        <v>54</v>
      </c>
      <c r="C14" s="33" t="s">
        <v>39</v>
      </c>
      <c r="D14" s="34">
        <v>0.13</v>
      </c>
      <c r="E14" s="35">
        <v>0.14000000000000001</v>
      </c>
      <c r="F14" s="35">
        <v>0.13</v>
      </c>
      <c r="G14" s="36">
        <v>0.13</v>
      </c>
      <c r="H14" s="36">
        <v>0.14000000000000001</v>
      </c>
      <c r="I14" s="36">
        <v>0.13</v>
      </c>
      <c r="J14" s="37">
        <v>7.6923076923077094</v>
      </c>
      <c r="K14" s="38">
        <v>10</v>
      </c>
      <c r="L14" s="38">
        <v>13948107</v>
      </c>
      <c r="M14" s="38">
        <v>1824034.93</v>
      </c>
      <c r="N14" s="39">
        <v>3</v>
      </c>
      <c r="O14" s="40" t="s">
        <v>40</v>
      </c>
    </row>
    <row r="15" spans="2:16" ht="17.45" customHeight="1">
      <c r="B15" s="32" t="s">
        <v>404</v>
      </c>
      <c r="C15" s="33" t="s">
        <v>220</v>
      </c>
      <c r="D15" s="34">
        <v>0.17</v>
      </c>
      <c r="E15" s="35">
        <v>0.17</v>
      </c>
      <c r="F15" s="35">
        <v>0.17</v>
      </c>
      <c r="G15" s="36">
        <v>0.17</v>
      </c>
      <c r="H15" s="36">
        <v>0.17</v>
      </c>
      <c r="I15" s="36">
        <v>0.16</v>
      </c>
      <c r="J15" s="37">
        <v>6.25</v>
      </c>
      <c r="K15" s="38">
        <v>1</v>
      </c>
      <c r="L15" s="38">
        <v>1000000</v>
      </c>
      <c r="M15" s="38">
        <v>170000</v>
      </c>
      <c r="N15" s="39">
        <v>1</v>
      </c>
      <c r="O15" s="40" t="s">
        <v>223</v>
      </c>
    </row>
    <row r="16" spans="2:16" ht="17.45" customHeight="1">
      <c r="B16" s="32" t="s">
        <v>400</v>
      </c>
      <c r="C16" s="33" t="s">
        <v>159</v>
      </c>
      <c r="D16" s="34">
        <v>1.2</v>
      </c>
      <c r="E16" s="35">
        <v>1.21</v>
      </c>
      <c r="F16" s="35">
        <v>1.1000000000000001</v>
      </c>
      <c r="G16" s="36">
        <v>1.1499999999999999</v>
      </c>
      <c r="H16" s="36">
        <v>1.1000000000000001</v>
      </c>
      <c r="I16" s="36">
        <v>1.2</v>
      </c>
      <c r="J16" s="37">
        <v>-8.333333333333325</v>
      </c>
      <c r="K16" s="38">
        <v>5</v>
      </c>
      <c r="L16" s="38">
        <v>102000</v>
      </c>
      <c r="M16" s="38">
        <v>117310</v>
      </c>
      <c r="N16" s="39">
        <v>2</v>
      </c>
      <c r="O16" s="40" t="s">
        <v>160</v>
      </c>
    </row>
    <row r="17" spans="2:15" ht="17.45" customHeight="1">
      <c r="B17" s="32" t="s">
        <v>393</v>
      </c>
      <c r="C17" s="33" t="s">
        <v>123</v>
      </c>
      <c r="D17" s="34">
        <v>0.26</v>
      </c>
      <c r="E17" s="35">
        <v>0.26</v>
      </c>
      <c r="F17" s="35">
        <v>0.25</v>
      </c>
      <c r="G17" s="36">
        <v>0.26</v>
      </c>
      <c r="H17" s="36">
        <v>0.25</v>
      </c>
      <c r="I17" s="36">
        <v>0.26</v>
      </c>
      <c r="J17" s="37">
        <v>-3.8461538461538547</v>
      </c>
      <c r="K17" s="38">
        <v>19</v>
      </c>
      <c r="L17" s="38">
        <v>9373661</v>
      </c>
      <c r="M17" s="38">
        <v>2433003.11</v>
      </c>
      <c r="N17" s="39">
        <v>3</v>
      </c>
      <c r="O17" s="40" t="s">
        <v>128</v>
      </c>
    </row>
    <row r="18" spans="2:15" ht="17.45" customHeight="1">
      <c r="B18" s="32" t="s">
        <v>38</v>
      </c>
      <c r="C18" s="33" t="s">
        <v>37</v>
      </c>
      <c r="D18" s="34">
        <v>1.73</v>
      </c>
      <c r="E18" s="34">
        <v>1.87</v>
      </c>
      <c r="F18" s="34">
        <v>1.73</v>
      </c>
      <c r="G18" s="36">
        <v>1.81</v>
      </c>
      <c r="H18" s="36">
        <v>1.86</v>
      </c>
      <c r="I18" s="36">
        <v>1.73</v>
      </c>
      <c r="J18" s="37">
        <v>7.5144508670520249</v>
      </c>
      <c r="K18" s="38">
        <v>699</v>
      </c>
      <c r="L18" s="38">
        <v>1540492167</v>
      </c>
      <c r="M18" s="38">
        <v>2788087288.6199999</v>
      </c>
      <c r="N18" s="39">
        <v>4</v>
      </c>
      <c r="O18" s="40" t="s">
        <v>55</v>
      </c>
    </row>
    <row r="19" spans="2:15" ht="17.45" customHeight="1">
      <c r="B19" s="32" t="s">
        <v>387</v>
      </c>
      <c r="C19" s="33" t="s">
        <v>147</v>
      </c>
      <c r="D19" s="34">
        <v>0.05</v>
      </c>
      <c r="E19" s="35">
        <v>0.06</v>
      </c>
      <c r="F19" s="35">
        <v>0.05</v>
      </c>
      <c r="G19" s="36">
        <v>0.05</v>
      </c>
      <c r="H19" s="36">
        <v>0.06</v>
      </c>
      <c r="I19" s="36">
        <v>0.05</v>
      </c>
      <c r="J19" s="37">
        <v>19.999999999999996</v>
      </c>
      <c r="K19" s="38">
        <v>103</v>
      </c>
      <c r="L19" s="38">
        <v>434283770</v>
      </c>
      <c r="M19" s="38">
        <v>21740648.149999999</v>
      </c>
      <c r="N19" s="39">
        <v>4</v>
      </c>
      <c r="O19" s="40" t="s">
        <v>241</v>
      </c>
    </row>
    <row r="20" spans="2:15" ht="17.45" customHeight="1">
      <c r="B20" s="32" t="s">
        <v>242</v>
      </c>
      <c r="C20" s="33" t="s">
        <v>243</v>
      </c>
      <c r="D20" s="34">
        <v>0.23</v>
      </c>
      <c r="E20" s="35">
        <v>0.23</v>
      </c>
      <c r="F20" s="35">
        <v>0.23</v>
      </c>
      <c r="G20" s="36">
        <v>0.24</v>
      </c>
      <c r="H20" s="36">
        <v>0.24</v>
      </c>
      <c r="I20" s="36">
        <v>0.24</v>
      </c>
      <c r="J20" s="37">
        <v>0</v>
      </c>
      <c r="K20" s="38">
        <v>1</v>
      </c>
      <c r="L20" s="38">
        <v>11000</v>
      </c>
      <c r="M20" s="38">
        <v>2640</v>
      </c>
      <c r="N20" s="39">
        <v>1</v>
      </c>
      <c r="O20" s="40" t="s">
        <v>244</v>
      </c>
    </row>
    <row r="21" spans="2:15" ht="17.45" customHeight="1">
      <c r="B21" s="32" t="s">
        <v>199</v>
      </c>
      <c r="C21" s="33" t="s">
        <v>198</v>
      </c>
      <c r="D21" s="34">
        <v>0.75</v>
      </c>
      <c r="E21" s="35">
        <v>0.94</v>
      </c>
      <c r="F21" s="35">
        <v>0.75</v>
      </c>
      <c r="G21" s="36">
        <v>0.83</v>
      </c>
      <c r="H21" s="36">
        <v>0.9</v>
      </c>
      <c r="I21" s="36">
        <v>0.75</v>
      </c>
      <c r="J21" s="37">
        <v>19.999999999999996</v>
      </c>
      <c r="K21" s="38">
        <v>34</v>
      </c>
      <c r="L21" s="38">
        <v>6045768</v>
      </c>
      <c r="M21" s="38">
        <v>5041897.45</v>
      </c>
      <c r="N21" s="39">
        <v>3</v>
      </c>
      <c r="O21" s="40" t="s">
        <v>283</v>
      </c>
    </row>
    <row r="22" spans="2:15" ht="17.45" customHeight="1">
      <c r="B22" s="32" t="s">
        <v>248</v>
      </c>
      <c r="C22" s="33" t="s">
        <v>106</v>
      </c>
      <c r="D22" s="34">
        <v>0.56000000000000005</v>
      </c>
      <c r="E22" s="35">
        <v>0.57999999999999996</v>
      </c>
      <c r="F22" s="35">
        <v>0.56000000000000005</v>
      </c>
      <c r="G22" s="36">
        <v>0.56000000000000005</v>
      </c>
      <c r="H22" s="36">
        <v>0.56000000000000005</v>
      </c>
      <c r="I22" s="36">
        <v>0.56000000000000005</v>
      </c>
      <c r="J22" s="37">
        <v>0</v>
      </c>
      <c r="K22" s="38">
        <v>35</v>
      </c>
      <c r="L22" s="38">
        <v>25450611</v>
      </c>
      <c r="M22" s="38">
        <v>14382379.719999999</v>
      </c>
      <c r="N22" s="39">
        <v>4</v>
      </c>
      <c r="O22" s="40" t="s">
        <v>107</v>
      </c>
    </row>
    <row r="23" spans="2:15" ht="17.45" customHeight="1">
      <c r="B23" s="32" t="s">
        <v>426</v>
      </c>
      <c r="C23" s="33" t="s">
        <v>246</v>
      </c>
      <c r="D23" s="34">
        <v>0.3</v>
      </c>
      <c r="E23" s="35">
        <v>0.3</v>
      </c>
      <c r="F23" s="35">
        <v>0.3</v>
      </c>
      <c r="G23" s="36">
        <v>0.3</v>
      </c>
      <c r="H23" s="36">
        <v>0.3</v>
      </c>
      <c r="I23" s="36">
        <v>0.3</v>
      </c>
      <c r="J23" s="37">
        <v>0</v>
      </c>
      <c r="K23" s="38">
        <v>1</v>
      </c>
      <c r="L23" s="38">
        <v>1000</v>
      </c>
      <c r="M23" s="38">
        <v>300</v>
      </c>
      <c r="N23" s="39">
        <v>1</v>
      </c>
      <c r="O23" s="40" t="s">
        <v>247</v>
      </c>
    </row>
    <row r="24" spans="2:15" ht="17.45" customHeight="1">
      <c r="B24" s="32" t="s">
        <v>190</v>
      </c>
      <c r="C24" s="33" t="s">
        <v>189</v>
      </c>
      <c r="D24" s="34">
        <v>0.1</v>
      </c>
      <c r="E24" s="35">
        <v>0.1</v>
      </c>
      <c r="F24" s="35">
        <v>0.1</v>
      </c>
      <c r="G24" s="36">
        <v>0.1</v>
      </c>
      <c r="H24" s="36">
        <v>0.1</v>
      </c>
      <c r="I24" s="36">
        <v>0.1</v>
      </c>
      <c r="J24" s="37">
        <v>0</v>
      </c>
      <c r="K24" s="38">
        <v>1</v>
      </c>
      <c r="L24" s="38">
        <v>199</v>
      </c>
      <c r="M24" s="38">
        <v>19.899999999999999</v>
      </c>
      <c r="N24" s="39">
        <v>1</v>
      </c>
      <c r="O24" s="40" t="s">
        <v>249</v>
      </c>
    </row>
    <row r="25" spans="2:15" ht="17.45" customHeight="1">
      <c r="B25" s="32" t="s">
        <v>424</v>
      </c>
      <c r="C25" s="33" t="s">
        <v>200</v>
      </c>
      <c r="D25" s="34">
        <v>0.24</v>
      </c>
      <c r="E25" s="35">
        <v>0.24</v>
      </c>
      <c r="F25" s="35">
        <v>0.24</v>
      </c>
      <c r="G25" s="36">
        <v>0.24</v>
      </c>
      <c r="H25" s="36">
        <v>0.24</v>
      </c>
      <c r="I25" s="36">
        <v>0.24</v>
      </c>
      <c r="J25" s="37">
        <v>0</v>
      </c>
      <c r="K25" s="38">
        <v>2</v>
      </c>
      <c r="L25" s="38">
        <v>58838</v>
      </c>
      <c r="M25" s="38">
        <v>14121.12</v>
      </c>
      <c r="N25" s="39">
        <v>1</v>
      </c>
      <c r="O25" s="40" t="s">
        <v>203</v>
      </c>
    </row>
    <row r="26" spans="2:15" ht="17.45" customHeight="1">
      <c r="B26" s="32" t="s">
        <v>397</v>
      </c>
      <c r="C26" s="33" t="s">
        <v>152</v>
      </c>
      <c r="D26" s="34">
        <v>0.2</v>
      </c>
      <c r="E26" s="35">
        <v>0.24</v>
      </c>
      <c r="F26" s="35">
        <v>0.2</v>
      </c>
      <c r="G26" s="36">
        <v>0.2</v>
      </c>
      <c r="H26" s="36">
        <v>0.2</v>
      </c>
      <c r="I26" s="36">
        <v>0.2</v>
      </c>
      <c r="J26" s="37">
        <v>0</v>
      </c>
      <c r="K26" s="38">
        <v>7</v>
      </c>
      <c r="L26" s="38">
        <v>1139597</v>
      </c>
      <c r="M26" s="38">
        <v>228437.08</v>
      </c>
      <c r="N26" s="39">
        <v>1</v>
      </c>
      <c r="O26" s="40" t="s">
        <v>153</v>
      </c>
    </row>
    <row r="27" spans="2:15" ht="17.45" customHeight="1">
      <c r="B27" s="32" t="s">
        <v>267</v>
      </c>
      <c r="C27" s="33" t="s">
        <v>268</v>
      </c>
      <c r="D27" s="34">
        <v>1.01</v>
      </c>
      <c r="E27" s="35">
        <v>1.01</v>
      </c>
      <c r="F27" s="35">
        <v>1.01</v>
      </c>
      <c r="G27" s="36">
        <v>1.01</v>
      </c>
      <c r="H27" s="36">
        <v>1.01</v>
      </c>
      <c r="I27" s="36">
        <v>1.01</v>
      </c>
      <c r="J27" s="37">
        <v>0</v>
      </c>
      <c r="K27" s="38">
        <v>2</v>
      </c>
      <c r="L27" s="38">
        <v>2067</v>
      </c>
      <c r="M27" s="38">
        <v>2087.67</v>
      </c>
      <c r="N27" s="39">
        <v>2</v>
      </c>
      <c r="O27" s="40" t="s">
        <v>269</v>
      </c>
    </row>
    <row r="28" spans="2:15" ht="17.45" customHeight="1">
      <c r="B28" s="32" t="s">
        <v>273</v>
      </c>
      <c r="C28" s="33" t="s">
        <v>207</v>
      </c>
      <c r="D28" s="34">
        <v>0.11</v>
      </c>
      <c r="E28" s="35">
        <v>0.11</v>
      </c>
      <c r="F28" s="35">
        <v>0.11</v>
      </c>
      <c r="G28" s="36">
        <v>0.11</v>
      </c>
      <c r="H28" s="36">
        <v>0.11</v>
      </c>
      <c r="I28" s="36">
        <v>0.11</v>
      </c>
      <c r="J28" s="37">
        <v>0</v>
      </c>
      <c r="K28" s="38">
        <v>2</v>
      </c>
      <c r="L28" s="38">
        <v>18258500000</v>
      </c>
      <c r="M28" s="38">
        <v>2008435000</v>
      </c>
      <c r="N28" s="39">
        <v>1</v>
      </c>
      <c r="O28" s="40" t="s">
        <v>208</v>
      </c>
    </row>
    <row r="29" spans="2:15" ht="17.45" customHeight="1">
      <c r="B29" s="32" t="s">
        <v>421</v>
      </c>
      <c r="C29" s="33" t="s">
        <v>281</v>
      </c>
      <c r="D29" s="34">
        <v>1</v>
      </c>
      <c r="E29" s="35">
        <v>1</v>
      </c>
      <c r="F29" s="35">
        <v>1</v>
      </c>
      <c r="G29" s="36">
        <v>1</v>
      </c>
      <c r="H29" s="36">
        <v>1</v>
      </c>
      <c r="I29" s="36">
        <v>1</v>
      </c>
      <c r="J29" s="37">
        <v>0</v>
      </c>
      <c r="K29" s="38">
        <v>9</v>
      </c>
      <c r="L29" s="38">
        <v>24921010000</v>
      </c>
      <c r="M29" s="38">
        <v>24921010000</v>
      </c>
      <c r="N29" s="39">
        <v>2</v>
      </c>
      <c r="O29" s="40" t="s">
        <v>282</v>
      </c>
    </row>
    <row r="30" spans="2:15" ht="17.45" customHeight="1">
      <c r="B30" s="124" t="s">
        <v>372</v>
      </c>
      <c r="C30" s="126"/>
      <c r="D30" s="124"/>
      <c r="E30" s="125"/>
      <c r="F30" s="125"/>
      <c r="G30" s="125"/>
      <c r="H30" s="125"/>
      <c r="I30" s="125"/>
      <c r="J30" s="126"/>
      <c r="K30" s="42">
        <f>SUM(K5:K29)</f>
        <v>2370</v>
      </c>
      <c r="L30" s="43">
        <f>SUM(L5:L29)</f>
        <v>46280102271</v>
      </c>
      <c r="M30" s="43">
        <f>SUM(M5:M29)</f>
        <v>30973592486.540001</v>
      </c>
      <c r="N30" s="43">
        <v>4</v>
      </c>
      <c r="O30" s="41" t="s">
        <v>14</v>
      </c>
    </row>
    <row r="31" spans="2:15" ht="17.45" customHeight="1">
      <c r="B31" s="44" t="s">
        <v>27</v>
      </c>
      <c r="C31" s="44"/>
      <c r="D31" s="127" t="s">
        <v>95</v>
      </c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7"/>
    </row>
    <row r="32" spans="2:15" ht="17.45" customHeight="1">
      <c r="B32" s="32" t="s">
        <v>378</v>
      </c>
      <c r="C32" s="33" t="s">
        <v>32</v>
      </c>
      <c r="D32" s="99">
        <v>16.399999999999999</v>
      </c>
      <c r="E32" s="99">
        <v>16.899999999999999</v>
      </c>
      <c r="F32" s="99">
        <v>16.38</v>
      </c>
      <c r="G32" s="36">
        <v>16.73</v>
      </c>
      <c r="H32" s="36">
        <v>16.899999999999999</v>
      </c>
      <c r="I32" s="36">
        <v>16.399999999999999</v>
      </c>
      <c r="J32" s="37">
        <v>3.0487804878048808</v>
      </c>
      <c r="K32" s="38">
        <v>507</v>
      </c>
      <c r="L32" s="38">
        <v>21731795</v>
      </c>
      <c r="M32" s="38">
        <v>363586829.96000004</v>
      </c>
      <c r="N32" s="39">
        <v>4</v>
      </c>
      <c r="O32" s="40" t="s">
        <v>33</v>
      </c>
    </row>
    <row r="33" spans="2:15" ht="17.45" customHeight="1">
      <c r="B33" s="32" t="s">
        <v>112</v>
      </c>
      <c r="C33" s="33" t="s">
        <v>113</v>
      </c>
      <c r="D33" s="99">
        <v>4.55</v>
      </c>
      <c r="E33" s="99">
        <v>4.7</v>
      </c>
      <c r="F33" s="99">
        <v>4.0999999999999996</v>
      </c>
      <c r="G33" s="36">
        <v>4.29</v>
      </c>
      <c r="H33" s="36">
        <v>4.16</v>
      </c>
      <c r="I33" s="36">
        <v>4.55</v>
      </c>
      <c r="J33" s="37">
        <v>-8.5714285714285623</v>
      </c>
      <c r="K33" s="38">
        <v>145</v>
      </c>
      <c r="L33" s="38">
        <v>8094243</v>
      </c>
      <c r="M33" s="38">
        <v>34707744.200000003</v>
      </c>
      <c r="N33" s="39">
        <v>4</v>
      </c>
      <c r="O33" s="40" t="s">
        <v>300</v>
      </c>
    </row>
    <row r="34" spans="2:15" ht="17.45" customHeight="1">
      <c r="B34" s="124" t="s">
        <v>93</v>
      </c>
      <c r="C34" s="126"/>
      <c r="D34" s="124"/>
      <c r="E34" s="125"/>
      <c r="F34" s="125"/>
      <c r="G34" s="125"/>
      <c r="H34" s="125"/>
      <c r="I34" s="125"/>
      <c r="J34" s="126"/>
      <c r="K34" s="42">
        <f>SUM(K32:K33)</f>
        <v>652</v>
      </c>
      <c r="L34" s="43">
        <f>SUM(L32:L33)</f>
        <v>29826038</v>
      </c>
      <c r="M34" s="43">
        <f>SUM(M32:M33)</f>
        <v>398294574.16000003</v>
      </c>
      <c r="N34" s="43">
        <v>4</v>
      </c>
      <c r="O34" s="41" t="s">
        <v>14</v>
      </c>
    </row>
    <row r="35" spans="2:15" ht="17.45" customHeight="1">
      <c r="B35" s="44" t="s">
        <v>114</v>
      </c>
      <c r="C35" s="44"/>
      <c r="D35" s="127" t="s">
        <v>116</v>
      </c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</row>
    <row r="36" spans="2:15" ht="17.45" customHeight="1">
      <c r="B36" s="32" t="s">
        <v>376</v>
      </c>
      <c r="C36" s="48" t="s">
        <v>162</v>
      </c>
      <c r="D36" s="45">
        <v>0.9</v>
      </c>
      <c r="E36" s="45">
        <v>0.9</v>
      </c>
      <c r="F36" s="45">
        <v>0.9</v>
      </c>
      <c r="G36" s="36">
        <v>0.9</v>
      </c>
      <c r="H36" s="36">
        <v>0.9</v>
      </c>
      <c r="I36" s="36">
        <v>0.9</v>
      </c>
      <c r="J36" s="37">
        <v>0</v>
      </c>
      <c r="K36" s="38">
        <v>31</v>
      </c>
      <c r="L36" s="38">
        <v>5233964</v>
      </c>
      <c r="M36" s="38">
        <v>4710567.5999999996</v>
      </c>
      <c r="N36" s="39">
        <v>3</v>
      </c>
      <c r="O36" s="40" t="s">
        <v>163</v>
      </c>
    </row>
    <row r="37" spans="2:15" ht="17.45" customHeight="1">
      <c r="B37" s="32" t="s">
        <v>306</v>
      </c>
      <c r="C37" s="48" t="s">
        <v>307</v>
      </c>
      <c r="D37" s="45">
        <v>5.35</v>
      </c>
      <c r="E37" s="45">
        <v>5.35</v>
      </c>
      <c r="F37" s="45">
        <v>5.35</v>
      </c>
      <c r="G37" s="36">
        <v>5.35</v>
      </c>
      <c r="H37" s="36">
        <v>5.35</v>
      </c>
      <c r="I37" s="36">
        <v>5.35</v>
      </c>
      <c r="J37" s="37">
        <v>0</v>
      </c>
      <c r="K37" s="38">
        <v>6</v>
      </c>
      <c r="L37" s="38">
        <v>9475</v>
      </c>
      <c r="M37" s="38">
        <v>50691.25</v>
      </c>
      <c r="N37" s="39">
        <v>1</v>
      </c>
      <c r="O37" s="40" t="s">
        <v>308</v>
      </c>
    </row>
    <row r="38" spans="2:15" ht="17.45" customHeight="1">
      <c r="B38" s="124" t="s">
        <v>115</v>
      </c>
      <c r="C38" s="126"/>
      <c r="D38" s="124"/>
      <c r="E38" s="125"/>
      <c r="F38" s="125"/>
      <c r="G38" s="125"/>
      <c r="H38" s="125"/>
      <c r="I38" s="125"/>
      <c r="J38" s="126"/>
      <c r="K38" s="42">
        <f>SUM(K36:K37)</f>
        <v>37</v>
      </c>
      <c r="L38" s="43">
        <f>SUM(L36:L37)</f>
        <v>5243439</v>
      </c>
      <c r="M38" s="43">
        <f>SUM(M36:M37)</f>
        <v>4761258.8499999996</v>
      </c>
      <c r="N38" s="43">
        <v>3</v>
      </c>
      <c r="O38" s="41" t="s">
        <v>14</v>
      </c>
    </row>
    <row r="39" spans="2:15" ht="38.25" customHeight="1">
      <c r="B39" s="101" t="s">
        <v>4</v>
      </c>
      <c r="C39" s="102"/>
      <c r="D39" s="102"/>
      <c r="E39" s="128" t="s">
        <v>405</v>
      </c>
      <c r="F39" s="128"/>
      <c r="G39" s="128"/>
      <c r="H39" s="128"/>
      <c r="I39" s="128"/>
      <c r="J39" s="128"/>
      <c r="K39" s="128"/>
      <c r="L39" s="128"/>
      <c r="M39" s="128"/>
      <c r="N39" s="128"/>
      <c r="O39" s="18"/>
    </row>
    <row r="40" spans="2:15" ht="42" customHeight="1">
      <c r="B40" s="129" t="s">
        <v>5</v>
      </c>
      <c r="C40" s="130"/>
      <c r="D40" s="130"/>
      <c r="E40" s="130"/>
      <c r="F40" s="122" t="s">
        <v>406</v>
      </c>
      <c r="G40" s="122"/>
      <c r="H40" s="122"/>
      <c r="I40" s="122"/>
      <c r="J40" s="122"/>
      <c r="K40" s="122"/>
      <c r="L40" s="122"/>
      <c r="M40" s="122"/>
      <c r="N40" s="122"/>
      <c r="O40" s="25"/>
    </row>
    <row r="41" spans="2:15" ht="73.5" customHeight="1">
      <c r="B41" s="26" t="s">
        <v>0</v>
      </c>
      <c r="C41" s="27" t="s">
        <v>6</v>
      </c>
      <c r="D41" s="27" t="s">
        <v>7</v>
      </c>
      <c r="E41" s="27" t="s">
        <v>8</v>
      </c>
      <c r="F41" s="27" t="s">
        <v>9</v>
      </c>
      <c r="G41" s="27" t="s">
        <v>22</v>
      </c>
      <c r="H41" s="27" t="s">
        <v>2</v>
      </c>
      <c r="I41" s="27" t="s">
        <v>23</v>
      </c>
      <c r="J41" s="28" t="s">
        <v>10</v>
      </c>
      <c r="K41" s="29" t="s">
        <v>97</v>
      </c>
      <c r="L41" s="27" t="s">
        <v>64</v>
      </c>
      <c r="M41" s="27" t="s">
        <v>65</v>
      </c>
      <c r="N41" s="27" t="s">
        <v>11</v>
      </c>
      <c r="O41" s="30" t="s">
        <v>1</v>
      </c>
    </row>
    <row r="42" spans="2:15" ht="21.95" customHeight="1">
      <c r="B42" s="44" t="s">
        <v>28</v>
      </c>
      <c r="C42" s="127" t="s">
        <v>374</v>
      </c>
      <c r="D42" s="127" t="s">
        <v>31</v>
      </c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</row>
    <row r="43" spans="2:15" ht="19.5" customHeight="1">
      <c r="B43" s="32" t="s">
        <v>385</v>
      </c>
      <c r="C43" s="33" t="s">
        <v>143</v>
      </c>
      <c r="D43" s="34">
        <v>4.55</v>
      </c>
      <c r="E43" s="35">
        <v>5</v>
      </c>
      <c r="F43" s="35">
        <v>4.5</v>
      </c>
      <c r="G43" s="36">
        <v>4.51</v>
      </c>
      <c r="H43" s="36">
        <v>4.8</v>
      </c>
      <c r="I43" s="36">
        <v>4.55</v>
      </c>
      <c r="J43" s="37">
        <v>5.4945054945054972</v>
      </c>
      <c r="K43" s="38">
        <v>50</v>
      </c>
      <c r="L43" s="38">
        <v>7057049</v>
      </c>
      <c r="M43" s="38">
        <v>31849371.709999997</v>
      </c>
      <c r="N43" s="39">
        <v>3</v>
      </c>
      <c r="O43" s="40" t="s">
        <v>144</v>
      </c>
    </row>
    <row r="44" spans="2:15" ht="19.5" customHeight="1">
      <c r="B44" s="32" t="s">
        <v>388</v>
      </c>
      <c r="C44" s="33" t="s">
        <v>211</v>
      </c>
      <c r="D44" s="34">
        <v>7</v>
      </c>
      <c r="E44" s="35">
        <v>7.01</v>
      </c>
      <c r="F44" s="35">
        <v>7</v>
      </c>
      <c r="G44" s="36">
        <v>7.01</v>
      </c>
      <c r="H44" s="36">
        <v>7.01</v>
      </c>
      <c r="I44" s="36">
        <v>7</v>
      </c>
      <c r="J44" s="37">
        <v>0.14285714285713347</v>
      </c>
      <c r="K44" s="38">
        <v>16</v>
      </c>
      <c r="L44" s="38">
        <v>1718250</v>
      </c>
      <c r="M44" s="38">
        <v>12036181.079999998</v>
      </c>
      <c r="N44" s="39">
        <v>2</v>
      </c>
      <c r="O44" s="40" t="s">
        <v>217</v>
      </c>
    </row>
    <row r="45" spans="2:15" ht="19.5" customHeight="1">
      <c r="B45" s="32" t="s">
        <v>67</v>
      </c>
      <c r="C45" s="33" t="s">
        <v>68</v>
      </c>
      <c r="D45" s="34">
        <v>3.5</v>
      </c>
      <c r="E45" s="35">
        <v>3.8</v>
      </c>
      <c r="F45" s="35">
        <v>3.5</v>
      </c>
      <c r="G45" s="36">
        <v>3.67</v>
      </c>
      <c r="H45" s="36">
        <v>3.75</v>
      </c>
      <c r="I45" s="36">
        <v>3.5</v>
      </c>
      <c r="J45" s="37">
        <v>7.1428571428571397</v>
      </c>
      <c r="K45" s="38">
        <v>158</v>
      </c>
      <c r="L45" s="38">
        <v>20633067</v>
      </c>
      <c r="M45" s="38">
        <v>75799870.689999998</v>
      </c>
      <c r="N45" s="39">
        <v>4</v>
      </c>
      <c r="O45" s="40" t="s">
        <v>69</v>
      </c>
    </row>
    <row r="46" spans="2:15" ht="19.5" customHeight="1">
      <c r="B46" s="32" t="s">
        <v>427</v>
      </c>
      <c r="C46" s="33" t="s">
        <v>177</v>
      </c>
      <c r="D46" s="34">
        <v>0.71</v>
      </c>
      <c r="E46" s="35">
        <v>0.71</v>
      </c>
      <c r="F46" s="35">
        <v>0.71</v>
      </c>
      <c r="G46" s="36">
        <v>0.71</v>
      </c>
      <c r="H46" s="36">
        <v>0.71</v>
      </c>
      <c r="I46" s="36">
        <v>0.71</v>
      </c>
      <c r="J46" s="37">
        <v>0</v>
      </c>
      <c r="K46" s="38">
        <v>7</v>
      </c>
      <c r="L46" s="38">
        <v>178001</v>
      </c>
      <c r="M46" s="38">
        <v>126380.71</v>
      </c>
      <c r="N46" s="39">
        <v>1</v>
      </c>
      <c r="O46" s="40" t="s">
        <v>179</v>
      </c>
    </row>
    <row r="47" spans="2:15" ht="19.5" customHeight="1">
      <c r="B47" s="32" t="s">
        <v>70</v>
      </c>
      <c r="C47" s="33" t="s">
        <v>71</v>
      </c>
      <c r="D47" s="34">
        <v>22.59</v>
      </c>
      <c r="E47" s="35">
        <v>22.59</v>
      </c>
      <c r="F47" s="35">
        <v>22.25</v>
      </c>
      <c r="G47" s="36">
        <v>22.35</v>
      </c>
      <c r="H47" s="36">
        <v>22.4</v>
      </c>
      <c r="I47" s="36">
        <v>22.59</v>
      </c>
      <c r="J47" s="37">
        <v>-0.8410801239486565</v>
      </c>
      <c r="K47" s="38">
        <v>61</v>
      </c>
      <c r="L47" s="38">
        <v>2147666</v>
      </c>
      <c r="M47" s="38">
        <v>47998767.509999998</v>
      </c>
      <c r="N47" s="39">
        <v>4</v>
      </c>
      <c r="O47" s="40" t="s">
        <v>72</v>
      </c>
    </row>
    <row r="48" spans="2:15" ht="19.5" customHeight="1">
      <c r="B48" s="32" t="s">
        <v>402</v>
      </c>
      <c r="C48" s="33" t="s">
        <v>118</v>
      </c>
      <c r="D48" s="34">
        <v>0.55000000000000004</v>
      </c>
      <c r="E48" s="35">
        <v>0.55000000000000004</v>
      </c>
      <c r="F48" s="35">
        <v>0.55000000000000004</v>
      </c>
      <c r="G48" s="36">
        <v>0.55000000000000004</v>
      </c>
      <c r="H48" s="36">
        <v>0.55000000000000004</v>
      </c>
      <c r="I48" s="36">
        <v>0.57999999999999996</v>
      </c>
      <c r="J48" s="37">
        <v>-5.172413793103436</v>
      </c>
      <c r="K48" s="38">
        <v>14</v>
      </c>
      <c r="L48" s="38">
        <v>2292848</v>
      </c>
      <c r="M48" s="38">
        <v>1261066.4000000001</v>
      </c>
      <c r="N48" s="39">
        <v>3</v>
      </c>
      <c r="O48" s="40" t="s">
        <v>333</v>
      </c>
    </row>
    <row r="49" spans="2:15" ht="19.5" customHeight="1">
      <c r="B49" s="32" t="s">
        <v>382</v>
      </c>
      <c r="C49" s="33" t="s">
        <v>201</v>
      </c>
      <c r="D49" s="34">
        <v>1.68</v>
      </c>
      <c r="E49" s="35">
        <v>1.71</v>
      </c>
      <c r="F49" s="35">
        <v>1.66</v>
      </c>
      <c r="G49" s="36">
        <v>1.68</v>
      </c>
      <c r="H49" s="36">
        <v>1.68</v>
      </c>
      <c r="I49" s="36">
        <v>1.68</v>
      </c>
      <c r="J49" s="37">
        <v>0</v>
      </c>
      <c r="K49" s="38">
        <v>36</v>
      </c>
      <c r="L49" s="38">
        <v>1510141</v>
      </c>
      <c r="M49" s="38">
        <v>2558566.2800000003</v>
      </c>
      <c r="N49" s="39">
        <v>4</v>
      </c>
      <c r="O49" s="40" t="s">
        <v>202</v>
      </c>
    </row>
    <row r="50" spans="2:15" ht="19.5" customHeight="1">
      <c r="B50" s="32" t="s">
        <v>401</v>
      </c>
      <c r="C50" s="33" t="s">
        <v>178</v>
      </c>
      <c r="D50" s="34">
        <v>1.74</v>
      </c>
      <c r="E50" s="35">
        <v>1.76</v>
      </c>
      <c r="F50" s="35">
        <v>1.6</v>
      </c>
      <c r="G50" s="36">
        <v>1.72</v>
      </c>
      <c r="H50" s="36">
        <v>1.72</v>
      </c>
      <c r="I50" s="36">
        <v>1.5</v>
      </c>
      <c r="J50" s="37">
        <v>14.666666666666671</v>
      </c>
      <c r="K50" s="38">
        <v>10</v>
      </c>
      <c r="L50" s="38">
        <v>180581</v>
      </c>
      <c r="M50" s="38">
        <v>309704.66000000003</v>
      </c>
      <c r="N50" s="39">
        <v>3</v>
      </c>
      <c r="O50" s="40" t="s">
        <v>180</v>
      </c>
    </row>
    <row r="51" spans="2:15" ht="19.5" customHeight="1">
      <c r="B51" s="32" t="s">
        <v>392</v>
      </c>
      <c r="C51" s="33" t="s">
        <v>214</v>
      </c>
      <c r="D51" s="34">
        <v>1.4</v>
      </c>
      <c r="E51" s="35">
        <v>1.4</v>
      </c>
      <c r="F51" s="35">
        <v>1.4</v>
      </c>
      <c r="G51" s="36">
        <v>1.4</v>
      </c>
      <c r="H51" s="36">
        <v>1.4</v>
      </c>
      <c r="I51" s="36">
        <v>1.4</v>
      </c>
      <c r="J51" s="37">
        <v>0</v>
      </c>
      <c r="K51" s="38">
        <v>3</v>
      </c>
      <c r="L51" s="38">
        <v>74631</v>
      </c>
      <c r="M51" s="38">
        <v>104483.4</v>
      </c>
      <c r="N51" s="39">
        <v>2</v>
      </c>
      <c r="O51" s="40" t="s">
        <v>215</v>
      </c>
    </row>
    <row r="52" spans="2:15" ht="19.5" customHeight="1">
      <c r="B52" s="123" t="s">
        <v>94</v>
      </c>
      <c r="C52" s="123"/>
      <c r="D52" s="123"/>
      <c r="E52" s="123"/>
      <c r="F52" s="123"/>
      <c r="G52" s="123"/>
      <c r="H52" s="123"/>
      <c r="I52" s="123"/>
      <c r="J52" s="123"/>
      <c r="K52" s="42">
        <f>SUM(K43:K51)</f>
        <v>355</v>
      </c>
      <c r="L52" s="43">
        <f>SUM(L43:L51)</f>
        <v>35792234</v>
      </c>
      <c r="M52" s="43">
        <f>SUM(M43:M51)</f>
        <v>172044392.44</v>
      </c>
      <c r="N52" s="43">
        <v>4</v>
      </c>
      <c r="O52" s="41" t="s">
        <v>14</v>
      </c>
    </row>
    <row r="53" spans="2:15" ht="19.5" customHeight="1">
      <c r="B53" s="44" t="s">
        <v>76</v>
      </c>
      <c r="C53" s="127" t="s">
        <v>30</v>
      </c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</row>
    <row r="54" spans="2:15" ht="19.5" customHeight="1">
      <c r="B54" s="32" t="s">
        <v>56</v>
      </c>
      <c r="C54" s="33" t="s">
        <v>57</v>
      </c>
      <c r="D54" s="34">
        <v>2.5299999999999998</v>
      </c>
      <c r="E54" s="34">
        <v>2.67</v>
      </c>
      <c r="F54" s="35">
        <v>2.5299999999999998</v>
      </c>
      <c r="G54" s="36">
        <v>2.61</v>
      </c>
      <c r="H54" s="36">
        <v>2.63</v>
      </c>
      <c r="I54" s="36">
        <v>2.5</v>
      </c>
      <c r="J54" s="37">
        <v>5.2000000000000046</v>
      </c>
      <c r="K54" s="38">
        <v>241</v>
      </c>
      <c r="L54" s="38">
        <v>50752020</v>
      </c>
      <c r="M54" s="38">
        <v>132245691.97999999</v>
      </c>
      <c r="N54" s="39">
        <v>4</v>
      </c>
      <c r="O54" s="40" t="s">
        <v>58</v>
      </c>
    </row>
    <row r="55" spans="2:15" ht="19.5" customHeight="1">
      <c r="B55" s="32" t="s">
        <v>156</v>
      </c>
      <c r="C55" s="33" t="s">
        <v>155</v>
      </c>
      <c r="D55" s="34">
        <v>5.4</v>
      </c>
      <c r="E55" s="34">
        <v>5.41</v>
      </c>
      <c r="F55" s="35">
        <v>5.4</v>
      </c>
      <c r="G55" s="36">
        <v>5.4</v>
      </c>
      <c r="H55" s="36">
        <v>5.41</v>
      </c>
      <c r="I55" s="36">
        <v>5.4</v>
      </c>
      <c r="J55" s="37">
        <v>0.18518518518517713</v>
      </c>
      <c r="K55" s="38">
        <v>16</v>
      </c>
      <c r="L55" s="38">
        <v>1776075</v>
      </c>
      <c r="M55" s="38">
        <v>9598080.3900000006</v>
      </c>
      <c r="N55" s="39">
        <v>3</v>
      </c>
      <c r="O55" s="40" t="s">
        <v>157</v>
      </c>
    </row>
    <row r="56" spans="2:15" ht="19.5" customHeight="1">
      <c r="B56" s="32" t="s">
        <v>399</v>
      </c>
      <c r="C56" s="33" t="s">
        <v>184</v>
      </c>
      <c r="D56" s="34">
        <v>21</v>
      </c>
      <c r="E56" s="34">
        <v>22.99</v>
      </c>
      <c r="F56" s="35">
        <v>20</v>
      </c>
      <c r="G56" s="36">
        <v>21.68</v>
      </c>
      <c r="H56" s="36">
        <v>22.99</v>
      </c>
      <c r="I56" s="36">
        <v>19.989999999999998</v>
      </c>
      <c r="J56" s="37">
        <v>15.007503751875939</v>
      </c>
      <c r="K56" s="38">
        <v>16</v>
      </c>
      <c r="L56" s="38">
        <v>210632</v>
      </c>
      <c r="M56" s="38">
        <v>4565560.25</v>
      </c>
      <c r="N56" s="39">
        <v>3</v>
      </c>
      <c r="O56" s="40" t="s">
        <v>195</v>
      </c>
    </row>
    <row r="57" spans="2:15" ht="19.5" customHeight="1">
      <c r="B57" s="32" t="s">
        <v>59</v>
      </c>
      <c r="C57" s="33" t="s">
        <v>34</v>
      </c>
      <c r="D57" s="34">
        <v>6.33</v>
      </c>
      <c r="E57" s="34">
        <v>6.95</v>
      </c>
      <c r="F57" s="35">
        <v>6.33</v>
      </c>
      <c r="G57" s="36">
        <v>6.63</v>
      </c>
      <c r="H57" s="36">
        <v>6.84</v>
      </c>
      <c r="I57" s="36">
        <v>6.33</v>
      </c>
      <c r="J57" s="37">
        <v>8.0568720379146974</v>
      </c>
      <c r="K57" s="38">
        <v>608</v>
      </c>
      <c r="L57" s="38">
        <v>90723774</v>
      </c>
      <c r="M57" s="38">
        <v>601855077.68999994</v>
      </c>
      <c r="N57" s="39">
        <v>4</v>
      </c>
      <c r="O57" s="40" t="s">
        <v>35</v>
      </c>
    </row>
    <row r="58" spans="2:15" ht="19.5" customHeight="1">
      <c r="B58" s="32" t="s">
        <v>384</v>
      </c>
      <c r="C58" s="33" t="s">
        <v>46</v>
      </c>
      <c r="D58" s="34">
        <v>2.65</v>
      </c>
      <c r="E58" s="34">
        <v>2.85</v>
      </c>
      <c r="F58" s="35">
        <v>2.65</v>
      </c>
      <c r="G58" s="36">
        <v>2.7</v>
      </c>
      <c r="H58" s="36">
        <v>2.74</v>
      </c>
      <c r="I58" s="36">
        <v>2.65</v>
      </c>
      <c r="J58" s="37">
        <v>3.3962264150943611</v>
      </c>
      <c r="K58" s="38">
        <v>51</v>
      </c>
      <c r="L58" s="38">
        <v>4310704</v>
      </c>
      <c r="M58" s="38">
        <v>11646167.209999997</v>
      </c>
      <c r="N58" s="39">
        <v>4</v>
      </c>
      <c r="O58" s="40" t="s">
        <v>44</v>
      </c>
    </row>
    <row r="59" spans="2:15" ht="19.5" customHeight="1">
      <c r="B59" s="32" t="s">
        <v>127</v>
      </c>
      <c r="C59" s="33" t="s">
        <v>126</v>
      </c>
      <c r="D59" s="34">
        <v>5.6</v>
      </c>
      <c r="E59" s="34">
        <v>5.6</v>
      </c>
      <c r="F59" s="35">
        <v>5.6</v>
      </c>
      <c r="G59" s="36">
        <v>5.6</v>
      </c>
      <c r="H59" s="36">
        <v>5.6</v>
      </c>
      <c r="I59" s="36">
        <v>5.6</v>
      </c>
      <c r="J59" s="37">
        <v>0</v>
      </c>
      <c r="K59" s="38">
        <v>1</v>
      </c>
      <c r="L59" s="38">
        <v>536</v>
      </c>
      <c r="M59" s="38">
        <v>3001.6</v>
      </c>
      <c r="N59" s="39">
        <v>1</v>
      </c>
      <c r="O59" s="40" t="s">
        <v>129</v>
      </c>
    </row>
    <row r="60" spans="2:15" ht="19.5" customHeight="1">
      <c r="B60" s="32" t="s">
        <v>386</v>
      </c>
      <c r="C60" s="33" t="s">
        <v>185</v>
      </c>
      <c r="D60" s="34">
        <v>1.2</v>
      </c>
      <c r="E60" s="34">
        <v>1.2</v>
      </c>
      <c r="F60" s="35">
        <v>1.2</v>
      </c>
      <c r="G60" s="36">
        <v>1.2</v>
      </c>
      <c r="H60" s="36">
        <v>1.2</v>
      </c>
      <c r="I60" s="36">
        <v>1.17</v>
      </c>
      <c r="J60" s="37">
        <v>2.5641025641025772</v>
      </c>
      <c r="K60" s="38">
        <v>11</v>
      </c>
      <c r="L60" s="38">
        <v>1716448</v>
      </c>
      <c r="M60" s="38">
        <v>2059737.6</v>
      </c>
      <c r="N60" s="39">
        <v>3</v>
      </c>
      <c r="O60" s="40" t="s">
        <v>194</v>
      </c>
    </row>
    <row r="61" spans="2:15" ht="19.5" customHeight="1">
      <c r="B61" s="32" t="s">
        <v>345</v>
      </c>
      <c r="C61" s="33" t="s">
        <v>154</v>
      </c>
      <c r="D61" s="34">
        <v>1.8</v>
      </c>
      <c r="E61" s="34">
        <v>2</v>
      </c>
      <c r="F61" s="35">
        <v>1.8</v>
      </c>
      <c r="G61" s="36">
        <v>1.99</v>
      </c>
      <c r="H61" s="36">
        <v>2</v>
      </c>
      <c r="I61" s="36">
        <v>1.91</v>
      </c>
      <c r="J61" s="37">
        <v>4.7120418848167533</v>
      </c>
      <c r="K61" s="38">
        <v>5</v>
      </c>
      <c r="L61" s="38">
        <v>6370584</v>
      </c>
      <c r="M61" s="38">
        <v>12688536</v>
      </c>
      <c r="N61" s="39">
        <v>3</v>
      </c>
      <c r="O61" s="40" t="s">
        <v>158</v>
      </c>
    </row>
    <row r="62" spans="2:15" ht="19.5" customHeight="1">
      <c r="B62" s="32" t="s">
        <v>84</v>
      </c>
      <c r="C62" s="33" t="s">
        <v>85</v>
      </c>
      <c r="D62" s="34">
        <v>2.35</v>
      </c>
      <c r="E62" s="34">
        <v>2.35</v>
      </c>
      <c r="F62" s="35">
        <v>2.35</v>
      </c>
      <c r="G62" s="36">
        <v>2.35</v>
      </c>
      <c r="H62" s="36">
        <v>2.35</v>
      </c>
      <c r="I62" s="36">
        <v>2.2999999999999998</v>
      </c>
      <c r="J62" s="37">
        <v>2.1739130434782705</v>
      </c>
      <c r="K62" s="38">
        <v>8</v>
      </c>
      <c r="L62" s="38">
        <v>189122</v>
      </c>
      <c r="M62" s="38">
        <v>444436.7</v>
      </c>
      <c r="N62" s="39">
        <v>3</v>
      </c>
      <c r="O62" s="40" t="s">
        <v>86</v>
      </c>
    </row>
    <row r="63" spans="2:15" ht="19.5" customHeight="1">
      <c r="B63" s="32" t="s">
        <v>81</v>
      </c>
      <c r="C63" s="33" t="s">
        <v>82</v>
      </c>
      <c r="D63" s="34">
        <v>2.97</v>
      </c>
      <c r="E63" s="34">
        <v>3.05</v>
      </c>
      <c r="F63" s="35">
        <v>2.9</v>
      </c>
      <c r="G63" s="36">
        <v>2.94</v>
      </c>
      <c r="H63" s="36">
        <v>2.93</v>
      </c>
      <c r="I63" s="36">
        <v>2.97</v>
      </c>
      <c r="J63" s="37">
        <v>-1.3468013468013518</v>
      </c>
      <c r="K63" s="38">
        <v>69</v>
      </c>
      <c r="L63" s="38">
        <v>6931000</v>
      </c>
      <c r="M63" s="38">
        <v>20443406.899999999</v>
      </c>
      <c r="N63" s="39">
        <v>4</v>
      </c>
      <c r="O63" s="40" t="s">
        <v>83</v>
      </c>
    </row>
    <row r="64" spans="2:15" ht="19.5" customHeight="1">
      <c r="B64" s="32" t="s">
        <v>422</v>
      </c>
      <c r="C64" s="33" t="s">
        <v>131</v>
      </c>
      <c r="D64" s="34">
        <v>1</v>
      </c>
      <c r="E64" s="34">
        <v>1</v>
      </c>
      <c r="F64" s="35">
        <v>1</v>
      </c>
      <c r="G64" s="36">
        <v>1</v>
      </c>
      <c r="H64" s="36">
        <v>1</v>
      </c>
      <c r="I64" s="36">
        <v>1</v>
      </c>
      <c r="J64" s="37">
        <v>0</v>
      </c>
      <c r="K64" s="38">
        <v>3</v>
      </c>
      <c r="L64" s="38">
        <v>59642</v>
      </c>
      <c r="M64" s="38">
        <v>59642</v>
      </c>
      <c r="N64" s="39">
        <v>2</v>
      </c>
      <c r="O64" s="40" t="s">
        <v>132</v>
      </c>
    </row>
    <row r="65" spans="2:15" ht="19.5" customHeight="1">
      <c r="B65" s="32" t="s">
        <v>381</v>
      </c>
      <c r="C65" s="33" t="s">
        <v>77</v>
      </c>
      <c r="D65" s="34">
        <v>1.42</v>
      </c>
      <c r="E65" s="34">
        <v>1.75</v>
      </c>
      <c r="F65" s="35">
        <v>1.42</v>
      </c>
      <c r="G65" s="36">
        <v>1.46</v>
      </c>
      <c r="H65" s="36">
        <v>1.7</v>
      </c>
      <c r="I65" s="36">
        <v>1.42</v>
      </c>
      <c r="J65" s="37">
        <v>19.718309859154925</v>
      </c>
      <c r="K65" s="38">
        <v>18</v>
      </c>
      <c r="L65" s="38">
        <v>2424544</v>
      </c>
      <c r="M65" s="38">
        <v>3535999.52</v>
      </c>
      <c r="N65" s="39">
        <v>4</v>
      </c>
      <c r="O65" s="40" t="s">
        <v>78</v>
      </c>
    </row>
    <row r="66" spans="2:15" ht="19.5" customHeight="1">
      <c r="B66" s="32" t="s">
        <v>341</v>
      </c>
      <c r="C66" s="33" t="s">
        <v>342</v>
      </c>
      <c r="D66" s="34">
        <v>1.24</v>
      </c>
      <c r="E66" s="34">
        <v>1.43</v>
      </c>
      <c r="F66" s="35">
        <v>1.24</v>
      </c>
      <c r="G66" s="36">
        <v>1.27</v>
      </c>
      <c r="H66" s="36">
        <v>1.34</v>
      </c>
      <c r="I66" s="36">
        <v>1.2</v>
      </c>
      <c r="J66" s="37">
        <v>11.66666666666667</v>
      </c>
      <c r="K66" s="38">
        <v>96</v>
      </c>
      <c r="L66" s="38">
        <v>23767903</v>
      </c>
      <c r="M66" s="38">
        <v>30143908.530000001</v>
      </c>
      <c r="N66" s="39">
        <v>4</v>
      </c>
      <c r="O66" s="40" t="s">
        <v>343</v>
      </c>
    </row>
    <row r="67" spans="2:15" ht="19.5" customHeight="1">
      <c r="B67" s="32" t="s">
        <v>389</v>
      </c>
      <c r="C67" s="33" t="s">
        <v>145</v>
      </c>
      <c r="D67" s="34">
        <v>1.8</v>
      </c>
      <c r="E67" s="34">
        <v>1.92</v>
      </c>
      <c r="F67" s="35">
        <v>1.8</v>
      </c>
      <c r="G67" s="36">
        <v>1.9</v>
      </c>
      <c r="H67" s="36">
        <v>1.9</v>
      </c>
      <c r="I67" s="36">
        <v>1.8</v>
      </c>
      <c r="J67" s="37">
        <v>5.555555555555558</v>
      </c>
      <c r="K67" s="38">
        <v>13</v>
      </c>
      <c r="L67" s="38">
        <v>1693170</v>
      </c>
      <c r="M67" s="38">
        <v>3216168.16</v>
      </c>
      <c r="N67" s="39">
        <v>4</v>
      </c>
      <c r="O67" s="40" t="s">
        <v>146</v>
      </c>
    </row>
    <row r="68" spans="2:15" ht="19.5" customHeight="1">
      <c r="B68" s="32" t="s">
        <v>103</v>
      </c>
      <c r="C68" s="33" t="s">
        <v>79</v>
      </c>
      <c r="D68" s="34">
        <v>1.6</v>
      </c>
      <c r="E68" s="34">
        <v>1.7</v>
      </c>
      <c r="F68" s="35">
        <v>1.44</v>
      </c>
      <c r="G68" s="36">
        <v>1.62</v>
      </c>
      <c r="H68" s="36">
        <v>1.6</v>
      </c>
      <c r="I68" s="36">
        <v>1.6</v>
      </c>
      <c r="J68" s="37">
        <v>0</v>
      </c>
      <c r="K68" s="38">
        <v>40</v>
      </c>
      <c r="L68" s="38">
        <v>3941891</v>
      </c>
      <c r="M68" s="38">
        <v>6400299.5200000005</v>
      </c>
      <c r="N68" s="39">
        <v>4</v>
      </c>
      <c r="O68" s="40" t="s">
        <v>80</v>
      </c>
    </row>
    <row r="69" spans="2:15" ht="19.5" customHeight="1">
      <c r="B69" s="32" t="s">
        <v>349</v>
      </c>
      <c r="C69" s="33" t="s">
        <v>191</v>
      </c>
      <c r="D69" s="34">
        <v>1.35</v>
      </c>
      <c r="E69" s="34">
        <v>1.65</v>
      </c>
      <c r="F69" s="35">
        <v>1.35</v>
      </c>
      <c r="G69" s="36">
        <v>1.41</v>
      </c>
      <c r="H69" s="36">
        <v>1.65</v>
      </c>
      <c r="I69" s="36">
        <v>1.1499999999999999</v>
      </c>
      <c r="J69" s="37">
        <v>43.478260869565212</v>
      </c>
      <c r="K69" s="38">
        <v>10</v>
      </c>
      <c r="L69" s="38">
        <v>153916</v>
      </c>
      <c r="M69" s="38">
        <v>216365.4</v>
      </c>
      <c r="N69" s="39">
        <v>4</v>
      </c>
      <c r="O69" s="40" t="s">
        <v>192</v>
      </c>
    </row>
    <row r="70" spans="2:15" ht="19.5" customHeight="1">
      <c r="B70" s="124" t="s">
        <v>161</v>
      </c>
      <c r="C70" s="126"/>
      <c r="D70" s="124"/>
      <c r="E70" s="125"/>
      <c r="F70" s="125"/>
      <c r="G70" s="125"/>
      <c r="H70" s="125"/>
      <c r="I70" s="125"/>
      <c r="J70" s="126"/>
      <c r="K70" s="42">
        <f>SUM(K54:K69)</f>
        <v>1206</v>
      </c>
      <c r="L70" s="43">
        <f>SUM(L54:L69)</f>
        <v>195021961</v>
      </c>
      <c r="M70" s="43">
        <f>SUM(M54:M69)</f>
        <v>839122079.44999993</v>
      </c>
      <c r="N70" s="43">
        <v>4</v>
      </c>
      <c r="O70" s="41" t="s">
        <v>14</v>
      </c>
    </row>
    <row r="71" spans="2:15" ht="48" customHeight="1">
      <c r="B71" s="101" t="s">
        <v>4</v>
      </c>
      <c r="C71" s="102"/>
      <c r="D71" s="102"/>
      <c r="E71" s="128" t="s">
        <v>405</v>
      </c>
      <c r="F71" s="128"/>
      <c r="G71" s="128"/>
      <c r="H71" s="128"/>
      <c r="I71" s="128"/>
      <c r="J71" s="128"/>
      <c r="K71" s="128"/>
      <c r="L71" s="128"/>
      <c r="M71" s="128"/>
      <c r="N71" s="128"/>
      <c r="O71" s="18"/>
    </row>
    <row r="72" spans="2:15" ht="31.5" customHeight="1">
      <c r="B72" s="129" t="s">
        <v>5</v>
      </c>
      <c r="C72" s="130"/>
      <c r="D72" s="130"/>
      <c r="E72" s="130"/>
      <c r="F72" s="122" t="s">
        <v>406</v>
      </c>
      <c r="G72" s="122"/>
      <c r="H72" s="122"/>
      <c r="I72" s="122"/>
      <c r="J72" s="122"/>
      <c r="K72" s="122"/>
      <c r="L72" s="122"/>
      <c r="M72" s="122"/>
      <c r="N72" s="122"/>
      <c r="O72" s="25"/>
    </row>
    <row r="73" spans="2:15" ht="61.5" customHeight="1">
      <c r="B73" s="26" t="s">
        <v>0</v>
      </c>
      <c r="C73" s="27" t="s">
        <v>6</v>
      </c>
      <c r="D73" s="27" t="s">
        <v>7</v>
      </c>
      <c r="E73" s="27" t="s">
        <v>8</v>
      </c>
      <c r="F73" s="27" t="s">
        <v>9</v>
      </c>
      <c r="G73" s="27" t="s">
        <v>22</v>
      </c>
      <c r="H73" s="27" t="s">
        <v>2</v>
      </c>
      <c r="I73" s="27" t="s">
        <v>23</v>
      </c>
      <c r="J73" s="28" t="s">
        <v>10</v>
      </c>
      <c r="K73" s="29" t="s">
        <v>97</v>
      </c>
      <c r="L73" s="27" t="s">
        <v>64</v>
      </c>
      <c r="M73" s="27" t="s">
        <v>65</v>
      </c>
      <c r="N73" s="27" t="s">
        <v>11</v>
      </c>
      <c r="O73" s="30" t="s">
        <v>1</v>
      </c>
    </row>
    <row r="74" spans="2:15" ht="21.95" customHeight="1">
      <c r="B74" s="44" t="s">
        <v>16</v>
      </c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 t="s">
        <v>63</v>
      </c>
      <c r="O74" s="127"/>
    </row>
    <row r="75" spans="2:15" ht="21.95" customHeight="1">
      <c r="B75" s="47" t="s">
        <v>425</v>
      </c>
      <c r="C75" s="47" t="s">
        <v>91</v>
      </c>
      <c r="D75" s="34">
        <v>9</v>
      </c>
      <c r="E75" s="34">
        <v>9.3000000000000007</v>
      </c>
      <c r="F75" s="34">
        <v>9</v>
      </c>
      <c r="G75" s="36">
        <v>9.17</v>
      </c>
      <c r="H75" s="36">
        <v>9.18</v>
      </c>
      <c r="I75" s="36">
        <v>8.9499999999999993</v>
      </c>
      <c r="J75" s="37">
        <v>2.5698324022346508</v>
      </c>
      <c r="K75" s="38">
        <v>60</v>
      </c>
      <c r="L75" s="38">
        <v>2937147</v>
      </c>
      <c r="M75" s="38">
        <v>26924287.34</v>
      </c>
      <c r="N75" s="39">
        <v>3</v>
      </c>
      <c r="O75" s="5" t="s">
        <v>92</v>
      </c>
    </row>
    <row r="76" spans="2:15" ht="21.95" customHeight="1">
      <c r="B76" s="47" t="s">
        <v>174</v>
      </c>
      <c r="C76" s="47" t="s">
        <v>175</v>
      </c>
      <c r="D76" s="34">
        <v>103</v>
      </c>
      <c r="E76" s="34">
        <v>103</v>
      </c>
      <c r="F76" s="34">
        <v>103</v>
      </c>
      <c r="G76" s="36">
        <v>103</v>
      </c>
      <c r="H76" s="36">
        <v>103</v>
      </c>
      <c r="I76" s="36">
        <v>102.01</v>
      </c>
      <c r="J76" s="37">
        <v>0.97049308891283825</v>
      </c>
      <c r="K76" s="38">
        <v>1</v>
      </c>
      <c r="L76" s="38">
        <v>100</v>
      </c>
      <c r="M76" s="38">
        <v>10300</v>
      </c>
      <c r="N76" s="39">
        <v>1</v>
      </c>
      <c r="O76" s="5" t="s">
        <v>176</v>
      </c>
    </row>
    <row r="77" spans="2:15" ht="21.95" customHeight="1">
      <c r="B77" s="47" t="s">
        <v>109</v>
      </c>
      <c r="C77" s="47" t="s">
        <v>110</v>
      </c>
      <c r="D77" s="34">
        <v>13.05</v>
      </c>
      <c r="E77" s="34">
        <v>13.05</v>
      </c>
      <c r="F77" s="34">
        <v>11.6</v>
      </c>
      <c r="G77" s="36">
        <v>12.06</v>
      </c>
      <c r="H77" s="36">
        <v>12</v>
      </c>
      <c r="I77" s="36">
        <v>13.05</v>
      </c>
      <c r="J77" s="37">
        <v>-8.045977011494255</v>
      </c>
      <c r="K77" s="38">
        <v>114</v>
      </c>
      <c r="L77" s="38">
        <v>5308657</v>
      </c>
      <c r="M77" s="38">
        <v>64022122.210000001</v>
      </c>
      <c r="N77" s="39">
        <v>4</v>
      </c>
      <c r="O77" s="5" t="s">
        <v>111</v>
      </c>
    </row>
    <row r="78" spans="2:15" ht="21.95" customHeight="1">
      <c r="B78" s="47" t="s">
        <v>373</v>
      </c>
      <c r="C78" s="47" t="s">
        <v>105</v>
      </c>
      <c r="D78" s="34">
        <v>8.6</v>
      </c>
      <c r="E78" s="34">
        <v>8.6</v>
      </c>
      <c r="F78" s="34">
        <v>8.6</v>
      </c>
      <c r="G78" s="36">
        <v>8.6</v>
      </c>
      <c r="H78" s="36">
        <v>8.6</v>
      </c>
      <c r="I78" s="36">
        <v>9</v>
      </c>
      <c r="J78" s="37">
        <v>-4.4444444444444509</v>
      </c>
      <c r="K78" s="38">
        <v>3</v>
      </c>
      <c r="L78" s="38">
        <v>135462</v>
      </c>
      <c r="M78" s="38">
        <v>1164973.2</v>
      </c>
      <c r="N78" s="39">
        <v>1</v>
      </c>
      <c r="O78" s="5" t="s">
        <v>108</v>
      </c>
    </row>
    <row r="79" spans="2:15" ht="21.95" customHeight="1">
      <c r="B79" s="47" t="s">
        <v>395</v>
      </c>
      <c r="C79" s="47" t="s">
        <v>353</v>
      </c>
      <c r="D79" s="34">
        <v>14</v>
      </c>
      <c r="E79" s="34">
        <v>14.25</v>
      </c>
      <c r="F79" s="34">
        <v>14</v>
      </c>
      <c r="G79" s="36">
        <v>14.09</v>
      </c>
      <c r="H79" s="36">
        <v>14</v>
      </c>
      <c r="I79" s="36">
        <v>14</v>
      </c>
      <c r="J79" s="37">
        <v>0</v>
      </c>
      <c r="K79" s="38">
        <v>4</v>
      </c>
      <c r="L79" s="38">
        <v>29389</v>
      </c>
      <c r="M79" s="38">
        <v>413946</v>
      </c>
      <c r="N79" s="39">
        <v>1</v>
      </c>
      <c r="O79" s="5" t="s">
        <v>354</v>
      </c>
    </row>
    <row r="80" spans="2:15" ht="21.95" customHeight="1">
      <c r="B80" s="47" t="s">
        <v>125</v>
      </c>
      <c r="C80" s="47" t="s">
        <v>124</v>
      </c>
      <c r="D80" s="34">
        <v>65</v>
      </c>
      <c r="E80" s="34">
        <v>69.349999999999994</v>
      </c>
      <c r="F80" s="34">
        <v>60</v>
      </c>
      <c r="G80" s="36">
        <v>63.43</v>
      </c>
      <c r="H80" s="36">
        <v>60</v>
      </c>
      <c r="I80" s="36">
        <v>65</v>
      </c>
      <c r="J80" s="37">
        <v>-7.6923076923076872</v>
      </c>
      <c r="K80" s="38">
        <v>21</v>
      </c>
      <c r="L80" s="38">
        <v>98004</v>
      </c>
      <c r="M80" s="38">
        <v>6216272</v>
      </c>
      <c r="N80" s="39">
        <v>3</v>
      </c>
      <c r="O80" s="5" t="s">
        <v>130</v>
      </c>
    </row>
    <row r="81" spans="2:16" ht="21.95" customHeight="1">
      <c r="B81" s="47" t="s">
        <v>394</v>
      </c>
      <c r="C81" s="47" t="s">
        <v>172</v>
      </c>
      <c r="D81" s="34">
        <v>27.3</v>
      </c>
      <c r="E81" s="34">
        <v>27.3</v>
      </c>
      <c r="F81" s="34">
        <v>27.3</v>
      </c>
      <c r="G81" s="36">
        <v>27.3</v>
      </c>
      <c r="H81" s="36">
        <v>27.3</v>
      </c>
      <c r="I81" s="36">
        <v>27.8</v>
      </c>
      <c r="J81" s="37">
        <v>-1.7985611510791366</v>
      </c>
      <c r="K81" s="38">
        <v>3</v>
      </c>
      <c r="L81" s="38">
        <v>1128</v>
      </c>
      <c r="M81" s="38">
        <v>30794.400000000001</v>
      </c>
      <c r="N81" s="39">
        <v>1</v>
      </c>
      <c r="O81" s="5" t="s">
        <v>173</v>
      </c>
    </row>
    <row r="82" spans="2:16" ht="21.95" customHeight="1">
      <c r="B82" s="47" t="s">
        <v>101</v>
      </c>
      <c r="C82" s="47" t="s">
        <v>102</v>
      </c>
      <c r="D82" s="34">
        <v>18.55</v>
      </c>
      <c r="E82" s="34">
        <v>18.649999999999999</v>
      </c>
      <c r="F82" s="34">
        <v>18.5</v>
      </c>
      <c r="G82" s="36">
        <v>18.55</v>
      </c>
      <c r="H82" s="36">
        <v>18.59</v>
      </c>
      <c r="I82" s="36">
        <v>18.510000000000002</v>
      </c>
      <c r="J82" s="37">
        <v>0.432198811453266</v>
      </c>
      <c r="K82" s="38">
        <v>49</v>
      </c>
      <c r="L82" s="38">
        <v>1108471</v>
      </c>
      <c r="M82" s="38">
        <v>20564698.640000001</v>
      </c>
      <c r="N82" s="39">
        <v>4</v>
      </c>
      <c r="O82" s="5" t="s">
        <v>104</v>
      </c>
    </row>
    <row r="83" spans="2:16" ht="21.95" customHeight="1">
      <c r="B83" s="123" t="s">
        <v>17</v>
      </c>
      <c r="C83" s="123"/>
      <c r="D83" s="123"/>
      <c r="E83" s="123"/>
      <c r="F83" s="123"/>
      <c r="G83" s="123"/>
      <c r="H83" s="123"/>
      <c r="I83" s="123"/>
      <c r="J83" s="123"/>
      <c r="K83" s="42">
        <f>SUM(K75:K82)</f>
        <v>255</v>
      </c>
      <c r="L83" s="43">
        <f>SUM(L75:L82)</f>
        <v>9618358</v>
      </c>
      <c r="M83" s="43">
        <f>SUM(M75:M82)</f>
        <v>119347393.79000001</v>
      </c>
      <c r="N83" s="43">
        <v>4</v>
      </c>
      <c r="O83" s="41" t="s">
        <v>14</v>
      </c>
    </row>
    <row r="84" spans="2:16" ht="21.95" customHeight="1">
      <c r="B84" s="31" t="s">
        <v>18</v>
      </c>
      <c r="C84" s="127" t="s">
        <v>29</v>
      </c>
      <c r="D84" s="127"/>
      <c r="E84" s="127"/>
      <c r="F84" s="127"/>
      <c r="G84" s="127"/>
      <c r="H84" s="127"/>
      <c r="I84" s="127"/>
      <c r="J84" s="127"/>
      <c r="K84" s="127"/>
      <c r="L84" s="127"/>
      <c r="M84" s="127"/>
      <c r="N84" s="127"/>
      <c r="O84" s="127"/>
    </row>
    <row r="85" spans="2:16" ht="21.95" customHeight="1">
      <c r="B85" s="47" t="s">
        <v>391</v>
      </c>
      <c r="C85" s="47" t="s">
        <v>218</v>
      </c>
      <c r="D85" s="34">
        <v>0.36</v>
      </c>
      <c r="E85" s="34">
        <v>0.36</v>
      </c>
      <c r="F85" s="34">
        <v>0.36</v>
      </c>
      <c r="G85" s="36">
        <v>0.36</v>
      </c>
      <c r="H85" s="36">
        <v>0.36</v>
      </c>
      <c r="I85" s="36">
        <v>0.36</v>
      </c>
      <c r="J85" s="37">
        <v>0</v>
      </c>
      <c r="K85" s="38">
        <v>4</v>
      </c>
      <c r="L85" s="38">
        <v>51926</v>
      </c>
      <c r="M85" s="38">
        <v>18693.36</v>
      </c>
      <c r="N85" s="39">
        <v>1</v>
      </c>
      <c r="O85" s="5" t="s">
        <v>219</v>
      </c>
      <c r="P85" s="106"/>
    </row>
    <row r="86" spans="2:16" ht="21.95" customHeight="1">
      <c r="B86" s="47" t="s">
        <v>221</v>
      </c>
      <c r="C86" s="47" t="s">
        <v>222</v>
      </c>
      <c r="D86" s="34">
        <v>2.11</v>
      </c>
      <c r="E86" s="34">
        <v>2.11</v>
      </c>
      <c r="F86" s="34">
        <v>2.11</v>
      </c>
      <c r="G86" s="36">
        <v>2.11</v>
      </c>
      <c r="H86" s="36">
        <v>2.11</v>
      </c>
      <c r="I86" s="36">
        <v>2.11</v>
      </c>
      <c r="J86" s="37">
        <v>0</v>
      </c>
      <c r="K86" s="38">
        <v>1</v>
      </c>
      <c r="L86" s="38">
        <v>473</v>
      </c>
      <c r="M86" s="38">
        <v>998.03</v>
      </c>
      <c r="N86" s="39">
        <v>1</v>
      </c>
      <c r="O86" s="5" t="s">
        <v>224</v>
      </c>
      <c r="P86" s="106"/>
    </row>
    <row r="87" spans="2:16" ht="21.95" customHeight="1">
      <c r="B87" s="47" t="s">
        <v>423</v>
      </c>
      <c r="C87" s="47" t="s">
        <v>204</v>
      </c>
      <c r="D87" s="34">
        <v>5.99</v>
      </c>
      <c r="E87" s="34">
        <v>5.99</v>
      </c>
      <c r="F87" s="34">
        <v>5.99</v>
      </c>
      <c r="G87" s="36">
        <v>5.99</v>
      </c>
      <c r="H87" s="36">
        <v>5.99</v>
      </c>
      <c r="I87" s="36">
        <v>5.99</v>
      </c>
      <c r="J87" s="37">
        <v>0</v>
      </c>
      <c r="K87" s="38">
        <v>1</v>
      </c>
      <c r="L87" s="38">
        <v>164</v>
      </c>
      <c r="M87" s="38">
        <v>982.36</v>
      </c>
      <c r="N87" s="39">
        <v>1</v>
      </c>
      <c r="O87" s="5" t="s">
        <v>205</v>
      </c>
      <c r="P87" s="106"/>
    </row>
    <row r="88" spans="2:16" ht="21.95" customHeight="1">
      <c r="B88" s="47" t="s">
        <v>403</v>
      </c>
      <c r="C88" s="47" t="s">
        <v>362</v>
      </c>
      <c r="D88" s="34">
        <v>4.7</v>
      </c>
      <c r="E88" s="34">
        <v>5.42</v>
      </c>
      <c r="F88" s="34">
        <v>4.7</v>
      </c>
      <c r="G88" s="36">
        <v>5.27</v>
      </c>
      <c r="H88" s="36">
        <v>5.3</v>
      </c>
      <c r="I88" s="36">
        <v>4.7</v>
      </c>
      <c r="J88" s="37">
        <v>12.765957446808507</v>
      </c>
      <c r="K88" s="38">
        <v>18</v>
      </c>
      <c r="L88" s="38">
        <v>1072345</v>
      </c>
      <c r="M88" s="38">
        <v>5649454.6500000004</v>
      </c>
      <c r="N88" s="39">
        <v>2</v>
      </c>
      <c r="O88" s="5" t="s">
        <v>363</v>
      </c>
      <c r="P88" s="106"/>
    </row>
    <row r="89" spans="2:16" ht="21.95" customHeight="1">
      <c r="B89" s="47" t="s">
        <v>364</v>
      </c>
      <c r="C89" s="47" t="s">
        <v>188</v>
      </c>
      <c r="D89" s="34">
        <v>9</v>
      </c>
      <c r="E89" s="34">
        <v>9</v>
      </c>
      <c r="F89" s="34">
        <v>9</v>
      </c>
      <c r="G89" s="36">
        <v>9</v>
      </c>
      <c r="H89" s="36">
        <v>9</v>
      </c>
      <c r="I89" s="36">
        <v>9</v>
      </c>
      <c r="J89" s="37">
        <v>0</v>
      </c>
      <c r="K89" s="38">
        <v>2</v>
      </c>
      <c r="L89" s="38">
        <v>3000</v>
      </c>
      <c r="M89" s="38">
        <v>27000</v>
      </c>
      <c r="N89" s="39">
        <v>1</v>
      </c>
      <c r="O89" s="5" t="s">
        <v>193</v>
      </c>
      <c r="P89" s="106"/>
    </row>
    <row r="90" spans="2:16" ht="21.95" customHeight="1">
      <c r="B90" s="47" t="s">
        <v>398</v>
      </c>
      <c r="C90" s="47" t="s">
        <v>366</v>
      </c>
      <c r="D90" s="34">
        <v>9.6999999999999993</v>
      </c>
      <c r="E90" s="34">
        <v>9.6999999999999993</v>
      </c>
      <c r="F90" s="34">
        <v>8.1</v>
      </c>
      <c r="G90" s="36">
        <v>8.66</v>
      </c>
      <c r="H90" s="36">
        <v>8.1</v>
      </c>
      <c r="I90" s="36">
        <v>9.6999999999999993</v>
      </c>
      <c r="J90" s="37">
        <v>-16.494845360824741</v>
      </c>
      <c r="K90" s="38">
        <v>27</v>
      </c>
      <c r="L90" s="38">
        <v>336614</v>
      </c>
      <c r="M90" s="38">
        <v>2915961</v>
      </c>
      <c r="N90" s="39">
        <v>4</v>
      </c>
      <c r="O90" s="5" t="s">
        <v>367</v>
      </c>
      <c r="P90" s="106"/>
    </row>
    <row r="91" spans="2:16" ht="21.95" customHeight="1">
      <c r="B91" s="47" t="s">
        <v>360</v>
      </c>
      <c r="C91" s="47" t="s">
        <v>141</v>
      </c>
      <c r="D91" s="34">
        <v>6.75</v>
      </c>
      <c r="E91" s="34">
        <v>6.82</v>
      </c>
      <c r="F91" s="34">
        <v>6.51</v>
      </c>
      <c r="G91" s="36">
        <v>6.61</v>
      </c>
      <c r="H91" s="36">
        <v>6.59</v>
      </c>
      <c r="I91" s="36">
        <v>6.75</v>
      </c>
      <c r="J91" s="37">
        <v>-2.3703703703703671</v>
      </c>
      <c r="K91" s="38">
        <v>384</v>
      </c>
      <c r="L91" s="38">
        <v>46188852</v>
      </c>
      <c r="M91" s="38">
        <v>305487660.00999999</v>
      </c>
      <c r="N91" s="39">
        <v>4</v>
      </c>
      <c r="O91" s="5" t="s">
        <v>142</v>
      </c>
      <c r="P91" s="106"/>
    </row>
    <row r="92" spans="2:16" ht="21.95" customHeight="1">
      <c r="B92" s="131" t="s">
        <v>19</v>
      </c>
      <c r="C92" s="131"/>
      <c r="D92" s="131"/>
      <c r="E92" s="131"/>
      <c r="F92" s="131"/>
      <c r="G92" s="131"/>
      <c r="H92" s="131"/>
      <c r="I92" s="131"/>
      <c r="J92" s="131"/>
      <c r="K92" s="42">
        <f>SUM(K85:K91)</f>
        <v>437</v>
      </c>
      <c r="L92" s="43">
        <f>SUM(L85:L91)</f>
        <v>47653374</v>
      </c>
      <c r="M92" s="43">
        <f>SUM(M85:M91)</f>
        <v>314100749.40999997</v>
      </c>
      <c r="N92" s="43">
        <v>4</v>
      </c>
      <c r="O92" s="46" t="s">
        <v>14</v>
      </c>
    </row>
    <row r="93" spans="2:16" ht="21.95" customHeight="1">
      <c r="B93" s="131" t="s">
        <v>20</v>
      </c>
      <c r="C93" s="131"/>
      <c r="D93" s="131"/>
      <c r="E93" s="131"/>
      <c r="F93" s="131"/>
      <c r="G93" s="131"/>
      <c r="H93" s="131"/>
      <c r="I93" s="131"/>
      <c r="J93" s="131"/>
      <c r="K93" s="43">
        <f>K92+K83+K70+K52+K38+K34+K30</f>
        <v>5312</v>
      </c>
      <c r="L93" s="43">
        <f t="shared" ref="L93:M93" si="0">L92+L83+L70+L52+L38+L34+L30</f>
        <v>46603257675</v>
      </c>
      <c r="M93" s="43">
        <f t="shared" si="0"/>
        <v>32821262934.639999</v>
      </c>
      <c r="N93" s="49">
        <v>4</v>
      </c>
      <c r="O93" s="50" t="s">
        <v>21</v>
      </c>
    </row>
    <row r="94" spans="2:16">
      <c r="I94" s="8"/>
      <c r="J94" s="104"/>
      <c r="K94" s="4"/>
      <c r="L94" s="4"/>
      <c r="M94" s="4"/>
      <c r="N94" s="4"/>
    </row>
    <row r="99" spans="12:13">
      <c r="L99" s="7"/>
      <c r="M99" s="7"/>
    </row>
    <row r="102" spans="12:13">
      <c r="L102" s="7"/>
      <c r="M102" s="7"/>
    </row>
    <row r="105" spans="12:13">
      <c r="L105" s="7"/>
      <c r="M105" s="7"/>
    </row>
  </sheetData>
  <mergeCells count="32">
    <mergeCell ref="D31:O31"/>
    <mergeCell ref="D35:O35"/>
    <mergeCell ref="E1:N1"/>
    <mergeCell ref="B2:E2"/>
    <mergeCell ref="F2:N2"/>
    <mergeCell ref="D30:J30"/>
    <mergeCell ref="D34:J34"/>
    <mergeCell ref="C4:O4"/>
    <mergeCell ref="B34:C34"/>
    <mergeCell ref="B30:C30"/>
    <mergeCell ref="B93:C93"/>
    <mergeCell ref="D93:J93"/>
    <mergeCell ref="D92:J92"/>
    <mergeCell ref="B70:C70"/>
    <mergeCell ref="B92:C92"/>
    <mergeCell ref="C84:O84"/>
    <mergeCell ref="B83:C83"/>
    <mergeCell ref="D83:J83"/>
    <mergeCell ref="D70:J70"/>
    <mergeCell ref="C74:O74"/>
    <mergeCell ref="E71:N71"/>
    <mergeCell ref="B72:E72"/>
    <mergeCell ref="F72:N72"/>
    <mergeCell ref="F40:N40"/>
    <mergeCell ref="D52:J52"/>
    <mergeCell ref="D38:J38"/>
    <mergeCell ref="C53:O53"/>
    <mergeCell ref="B38:C38"/>
    <mergeCell ref="C42:O42"/>
    <mergeCell ref="B52:C52"/>
    <mergeCell ref="E39:N39"/>
    <mergeCell ref="B40:E40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"/>
  <sheetViews>
    <sheetView rightToLeft="1" zoomScale="115" zoomScaleNormal="115" workbookViewId="0">
      <selection activeCell="I17" sqref="I17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2" t="s">
        <v>5</v>
      </c>
      <c r="B2" s="133"/>
      <c r="C2" s="133"/>
      <c r="D2" s="133"/>
      <c r="E2" s="15"/>
      <c r="F2" s="15"/>
      <c r="G2" s="15"/>
      <c r="H2" s="15"/>
      <c r="I2" s="15"/>
      <c r="J2" s="15"/>
    </row>
    <row r="3" spans="1:10" ht="48.75" customHeight="1">
      <c r="B3" s="135" t="s">
        <v>407</v>
      </c>
      <c r="C3" s="135"/>
      <c r="D3" s="135"/>
      <c r="E3" s="135"/>
      <c r="F3" s="135"/>
      <c r="G3" s="135"/>
      <c r="H3" s="135"/>
      <c r="I3" s="135"/>
      <c r="J3" s="15"/>
    </row>
    <row r="4" spans="1:10" ht="21" customHeight="1">
      <c r="B4" s="135" t="s">
        <v>408</v>
      </c>
      <c r="C4" s="135"/>
      <c r="D4" s="135"/>
      <c r="E4" s="135"/>
      <c r="F4" s="135"/>
      <c r="G4" s="135"/>
      <c r="H4" s="135"/>
      <c r="I4" s="135"/>
      <c r="J4" s="23"/>
    </row>
    <row r="5" spans="1:10" ht="60">
      <c r="B5" s="51" t="s">
        <v>133</v>
      </c>
      <c r="C5" s="52" t="s">
        <v>119</v>
      </c>
      <c r="D5" s="52" t="s">
        <v>134</v>
      </c>
      <c r="E5" s="52" t="s">
        <v>135</v>
      </c>
      <c r="F5" s="52" t="s">
        <v>136</v>
      </c>
      <c r="G5" s="53" t="s">
        <v>120</v>
      </c>
      <c r="H5" s="52" t="s">
        <v>137</v>
      </c>
      <c r="I5" s="52" t="s">
        <v>121</v>
      </c>
      <c r="J5" s="52" t="s">
        <v>11</v>
      </c>
    </row>
    <row r="6" spans="1:10" ht="18.75" customHeight="1">
      <c r="B6" s="134" t="s">
        <v>12</v>
      </c>
      <c r="C6" s="134"/>
      <c r="D6" s="134"/>
      <c r="E6" s="134"/>
      <c r="F6" s="134"/>
      <c r="G6" s="134"/>
      <c r="H6" s="134"/>
      <c r="I6" s="134"/>
      <c r="J6" s="134"/>
    </row>
    <row r="7" spans="1:10" ht="24" customHeight="1">
      <c r="B7" s="91" t="s">
        <v>138</v>
      </c>
      <c r="C7" s="74" t="s">
        <v>139</v>
      </c>
      <c r="D7" s="74">
        <v>0.15</v>
      </c>
      <c r="E7" s="74">
        <v>0.14000000000000001</v>
      </c>
      <c r="F7" s="74">
        <v>0.14000000000000001</v>
      </c>
      <c r="G7" s="92">
        <v>13</v>
      </c>
      <c r="H7" s="92">
        <v>23738209</v>
      </c>
      <c r="I7" s="92">
        <v>3554949.55</v>
      </c>
      <c r="J7" s="93">
        <v>3</v>
      </c>
    </row>
    <row r="8" spans="1:10" ht="18.75" customHeight="1">
      <c r="B8" s="138" t="s">
        <v>197</v>
      </c>
      <c r="C8" s="138"/>
      <c r="D8" s="139"/>
      <c r="E8" s="139"/>
      <c r="F8" s="139"/>
      <c r="G8" s="92">
        <f>SUM(G7:G7)</f>
        <v>13</v>
      </c>
      <c r="H8" s="92">
        <f>SUM(H7:H7)</f>
        <v>23738209</v>
      </c>
      <c r="I8" s="92">
        <f>SUM(I7:I7)</f>
        <v>3554949.55</v>
      </c>
      <c r="J8" s="92">
        <v>3</v>
      </c>
    </row>
    <row r="9" spans="1:10" ht="18.75" customHeight="1">
      <c r="B9" s="136" t="s">
        <v>140</v>
      </c>
      <c r="C9" s="136"/>
      <c r="D9" s="137"/>
      <c r="E9" s="137"/>
      <c r="F9" s="137"/>
      <c r="G9" s="70">
        <f>G8</f>
        <v>13</v>
      </c>
      <c r="H9" s="70">
        <f t="shared" ref="H9:I9" si="0">H8</f>
        <v>23738209</v>
      </c>
      <c r="I9" s="70">
        <f t="shared" si="0"/>
        <v>3554949.55</v>
      </c>
      <c r="J9" s="70">
        <v>3</v>
      </c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2"/>
  <sheetViews>
    <sheetView rightToLeft="1" zoomScale="130" zoomScaleNormal="130" workbookViewId="0">
      <selection activeCell="I15" sqref="I15"/>
    </sheetView>
  </sheetViews>
  <sheetFormatPr defaultRowHeight="12.75"/>
  <cols>
    <col min="1" max="1" width="2" customWidth="1"/>
    <col min="2" max="2" width="29.28515625" customWidth="1"/>
    <col min="3" max="3" width="10.28515625" style="100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5" t="s">
        <v>409</v>
      </c>
      <c r="C1" s="145"/>
      <c r="D1" s="145"/>
      <c r="E1" s="145"/>
      <c r="F1" s="145"/>
      <c r="G1" s="145"/>
    </row>
    <row r="2" spans="2:7" ht="17.25" customHeight="1">
      <c r="B2" s="146" t="s">
        <v>410</v>
      </c>
      <c r="C2" s="146"/>
      <c r="D2" s="146"/>
      <c r="E2" s="146"/>
      <c r="F2" s="146"/>
      <c r="G2" s="146"/>
    </row>
    <row r="3" spans="2:7" ht="27" customHeight="1">
      <c r="B3" s="110" t="s">
        <v>0</v>
      </c>
      <c r="C3" s="111" t="s">
        <v>119</v>
      </c>
      <c r="D3" s="111" t="s">
        <v>120</v>
      </c>
      <c r="E3" s="111" t="s">
        <v>428</v>
      </c>
      <c r="F3" s="111" t="s">
        <v>121</v>
      </c>
      <c r="G3" s="112" t="s">
        <v>429</v>
      </c>
    </row>
    <row r="4" spans="2:7" ht="18.75" customHeight="1">
      <c r="B4" s="142" t="s">
        <v>12</v>
      </c>
      <c r="C4" s="143"/>
      <c r="D4" s="143"/>
      <c r="E4" s="143"/>
      <c r="F4" s="144"/>
      <c r="G4" s="113" t="s">
        <v>3</v>
      </c>
    </row>
    <row r="5" spans="2:7" ht="18.75" customHeight="1">
      <c r="B5" s="114" t="s">
        <v>396</v>
      </c>
      <c r="C5" s="115" t="s">
        <v>36</v>
      </c>
      <c r="D5" s="116">
        <v>5</v>
      </c>
      <c r="E5" s="116">
        <v>11446936</v>
      </c>
      <c r="F5" s="116">
        <v>31409029.960000001</v>
      </c>
      <c r="G5" s="117" t="s">
        <v>430</v>
      </c>
    </row>
    <row r="6" spans="2:7" ht="18.75" customHeight="1">
      <c r="B6" s="114" t="s">
        <v>38</v>
      </c>
      <c r="C6" s="115" t="s">
        <v>37</v>
      </c>
      <c r="D6" s="116">
        <v>155</v>
      </c>
      <c r="E6" s="116">
        <v>660731523</v>
      </c>
      <c r="F6" s="116">
        <v>1198323215.26</v>
      </c>
      <c r="G6" s="117" t="s">
        <v>431</v>
      </c>
    </row>
    <row r="7" spans="2:7" ht="18.75" customHeight="1">
      <c r="B7" s="140" t="s">
        <v>13</v>
      </c>
      <c r="C7" s="141"/>
      <c r="D7" s="118">
        <f>SUM(D5:D6)</f>
        <v>160</v>
      </c>
      <c r="E7" s="118">
        <f>SUM(E5:E6)</f>
        <v>672178459</v>
      </c>
      <c r="F7" s="118">
        <f>SUM(F5:F6)</f>
        <v>1229732245.22</v>
      </c>
      <c r="G7" s="119" t="s">
        <v>432</v>
      </c>
    </row>
    <row r="8" spans="2:7" ht="18.75" customHeight="1">
      <c r="B8" s="142" t="s">
        <v>433</v>
      </c>
      <c r="C8" s="143"/>
      <c r="D8" s="143"/>
      <c r="E8" s="143"/>
      <c r="F8" s="144"/>
      <c r="G8" s="113" t="s">
        <v>30</v>
      </c>
    </row>
    <row r="9" spans="2:7" ht="18.75" customHeight="1">
      <c r="B9" s="114" t="s">
        <v>434</v>
      </c>
      <c r="C9" s="115" t="s">
        <v>34</v>
      </c>
      <c r="D9" s="116">
        <v>1</v>
      </c>
      <c r="E9" s="116">
        <v>72157</v>
      </c>
      <c r="F9" s="116">
        <v>493553.88</v>
      </c>
      <c r="G9" s="117" t="s">
        <v>35</v>
      </c>
    </row>
    <row r="10" spans="2:7" ht="18.75" customHeight="1">
      <c r="B10" s="140" t="s">
        <v>435</v>
      </c>
      <c r="C10" s="141"/>
      <c r="D10" s="118">
        <f>SUM(D9)</f>
        <v>1</v>
      </c>
      <c r="E10" s="118">
        <f>SUM(E9)</f>
        <v>72157</v>
      </c>
      <c r="F10" s="118">
        <f>SUM(F9)</f>
        <v>493553.88</v>
      </c>
      <c r="G10" s="119" t="s">
        <v>436</v>
      </c>
    </row>
    <row r="11" spans="2:7" ht="18.75" customHeight="1">
      <c r="B11" s="140" t="s">
        <v>437</v>
      </c>
      <c r="C11" s="141"/>
      <c r="D11" s="118">
        <f>D7+D10</f>
        <v>161</v>
      </c>
      <c r="E11" s="118">
        <f>E7+E10</f>
        <v>672250616</v>
      </c>
      <c r="F11" s="118">
        <f>F7+F10</f>
        <v>1230225799.1000001</v>
      </c>
      <c r="G11" s="119" t="s">
        <v>438</v>
      </c>
    </row>
    <row r="12" spans="2:7" ht="12" customHeight="1">
      <c r="C12"/>
    </row>
    <row r="13" spans="2:7" ht="18.75" customHeight="1">
      <c r="B13" s="145" t="s">
        <v>411</v>
      </c>
      <c r="C13" s="145"/>
      <c r="D13" s="145"/>
      <c r="E13" s="145"/>
      <c r="F13" s="145"/>
      <c r="G13" s="145"/>
    </row>
    <row r="14" spans="2:7" ht="21">
      <c r="B14" s="146" t="s">
        <v>412</v>
      </c>
      <c r="C14" s="146"/>
      <c r="D14" s="146"/>
      <c r="E14" s="146"/>
      <c r="F14" s="146"/>
      <c r="G14" s="146"/>
    </row>
    <row r="15" spans="2:7" ht="27" customHeight="1">
      <c r="B15" s="110" t="s">
        <v>0</v>
      </c>
      <c r="C15" s="111" t="s">
        <v>119</v>
      </c>
      <c r="D15" s="111" t="s">
        <v>120</v>
      </c>
      <c r="E15" s="111" t="s">
        <v>428</v>
      </c>
      <c r="F15" s="111" t="s">
        <v>121</v>
      </c>
      <c r="G15" s="112" t="s">
        <v>429</v>
      </c>
    </row>
    <row r="16" spans="2:7" ht="18.75" customHeight="1">
      <c r="B16" s="142" t="s">
        <v>12</v>
      </c>
      <c r="C16" s="143"/>
      <c r="D16" s="143"/>
      <c r="E16" s="143"/>
      <c r="F16" s="144"/>
      <c r="G16" s="113" t="s">
        <v>3</v>
      </c>
    </row>
    <row r="17" spans="2:7" ht="18.75" customHeight="1">
      <c r="B17" s="114" t="s">
        <v>439</v>
      </c>
      <c r="C17" s="115" t="s">
        <v>169</v>
      </c>
      <c r="D17" s="116">
        <v>7</v>
      </c>
      <c r="E17" s="116">
        <v>5644637</v>
      </c>
      <c r="F17" s="116">
        <v>3725460.42</v>
      </c>
      <c r="G17" s="115" t="s">
        <v>170</v>
      </c>
    </row>
    <row r="18" spans="2:7" ht="18.75" customHeight="1">
      <c r="B18" s="114" t="s">
        <v>396</v>
      </c>
      <c r="C18" s="115" t="s">
        <v>36</v>
      </c>
      <c r="D18" s="116">
        <v>2</v>
      </c>
      <c r="E18" s="116">
        <v>5000000</v>
      </c>
      <c r="F18" s="116">
        <v>14050000</v>
      </c>
      <c r="G18" s="117" t="s">
        <v>430</v>
      </c>
    </row>
    <row r="19" spans="2:7" ht="18.75" customHeight="1">
      <c r="B19" s="114" t="s">
        <v>440</v>
      </c>
      <c r="C19" s="115" t="s">
        <v>51</v>
      </c>
      <c r="D19" s="116">
        <v>3</v>
      </c>
      <c r="E19" s="116">
        <v>1887625</v>
      </c>
      <c r="F19" s="116">
        <v>7644881.25</v>
      </c>
      <c r="G19" s="117" t="s">
        <v>441</v>
      </c>
    </row>
    <row r="20" spans="2:7" ht="18.75" customHeight="1">
      <c r="B20" s="140" t="s">
        <v>13</v>
      </c>
      <c r="C20" s="141"/>
      <c r="D20" s="118">
        <f>SUM(D17:D19)</f>
        <v>12</v>
      </c>
      <c r="E20" s="118">
        <f>SUM(E17:E19)</f>
        <v>12532262</v>
      </c>
      <c r="F20" s="118">
        <f>SUM(F17:F19)</f>
        <v>25420341.670000002</v>
      </c>
      <c r="G20" s="119" t="s">
        <v>432</v>
      </c>
    </row>
    <row r="21" spans="2:7" ht="18.75" customHeight="1">
      <c r="B21" s="142" t="s">
        <v>442</v>
      </c>
      <c r="C21" s="143"/>
      <c r="D21" s="143"/>
      <c r="E21" s="143"/>
      <c r="F21" s="144"/>
      <c r="G21" s="113" t="s">
        <v>299</v>
      </c>
    </row>
    <row r="22" spans="2:7" ht="18.75" customHeight="1">
      <c r="B22" s="120" t="s">
        <v>443</v>
      </c>
      <c r="C22" s="121" t="s">
        <v>113</v>
      </c>
      <c r="D22" s="116">
        <v>22</v>
      </c>
      <c r="E22" s="116">
        <v>5698096</v>
      </c>
      <c r="F22" s="116">
        <v>24666336.800000001</v>
      </c>
      <c r="G22" s="117" t="s">
        <v>444</v>
      </c>
    </row>
    <row r="23" spans="2:7" ht="18.75" customHeight="1">
      <c r="B23" s="140" t="s">
        <v>445</v>
      </c>
      <c r="C23" s="141"/>
      <c r="D23" s="118">
        <f>SUM(D22)</f>
        <v>22</v>
      </c>
      <c r="E23" s="118">
        <f>SUM(E22)</f>
        <v>5698096</v>
      </c>
      <c r="F23" s="118">
        <f>SUM(F22)</f>
        <v>24666336.800000001</v>
      </c>
      <c r="G23" s="119" t="s">
        <v>446</v>
      </c>
    </row>
    <row r="24" spans="2:7" ht="18.75" customHeight="1">
      <c r="B24" s="140" t="s">
        <v>437</v>
      </c>
      <c r="C24" s="141"/>
      <c r="D24" s="118">
        <f>D20+D23</f>
        <v>34</v>
      </c>
      <c r="E24" s="118">
        <f>E20+E23</f>
        <v>18230358</v>
      </c>
      <c r="F24" s="118">
        <f>F20+F23</f>
        <v>50086678.469999999</v>
      </c>
      <c r="G24" s="119" t="s">
        <v>438</v>
      </c>
    </row>
    <row r="25" spans="2:7" ht="18.75" customHeight="1">
      <c r="C25"/>
    </row>
    <row r="26" spans="2:7" ht="18.75" customHeight="1">
      <c r="C26"/>
    </row>
    <row r="27" spans="2:7" ht="18.75" customHeight="1">
      <c r="C27"/>
    </row>
    <row r="28" spans="2:7" ht="18.75" customHeight="1">
      <c r="C28"/>
    </row>
    <row r="29" spans="2:7" ht="18.75" customHeight="1">
      <c r="C29"/>
    </row>
    <row r="30" spans="2:7" ht="18.75" customHeight="1">
      <c r="C30"/>
    </row>
    <row r="31" spans="2:7" ht="18.75" customHeight="1">
      <c r="C31"/>
    </row>
    <row r="32" spans="2:7">
      <c r="C32"/>
    </row>
  </sheetData>
  <mergeCells count="14">
    <mergeCell ref="B1:G1"/>
    <mergeCell ref="B2:G2"/>
    <mergeCell ref="B13:G13"/>
    <mergeCell ref="B14:G14"/>
    <mergeCell ref="B4:F4"/>
    <mergeCell ref="B7:C7"/>
    <mergeCell ref="B8:F8"/>
    <mergeCell ref="B10:C10"/>
    <mergeCell ref="B24:C24"/>
    <mergeCell ref="B11:C11"/>
    <mergeCell ref="B16:F16"/>
    <mergeCell ref="B20:C20"/>
    <mergeCell ref="B21:F21"/>
    <mergeCell ref="B23:C23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20"/>
  <sheetViews>
    <sheetView rightToLeft="1" topLeftCell="A22" zoomScaleNormal="100" workbookViewId="0">
      <selection activeCell="F43" sqref="F43"/>
    </sheetView>
  </sheetViews>
  <sheetFormatPr defaultColWidth="20.140625" defaultRowHeight="15"/>
  <cols>
    <col min="1" max="1" width="1.85546875" customWidth="1"/>
    <col min="2" max="2" width="25.42578125" style="103" customWidth="1"/>
    <col min="3" max="3" width="8.28515625" customWidth="1"/>
    <col min="4" max="7" width="12.85546875" style="90" customWidth="1"/>
    <col min="8" max="8" width="41.5703125" customWidth="1"/>
  </cols>
  <sheetData>
    <row r="1" spans="2:8" ht="23.25" customHeight="1">
      <c r="B1" s="147" t="s">
        <v>413</v>
      </c>
      <c r="C1" s="148"/>
      <c r="D1" s="148"/>
      <c r="E1" s="148"/>
      <c r="F1" s="148"/>
      <c r="G1" s="148"/>
      <c r="H1" s="149"/>
    </row>
    <row r="2" spans="2:8" ht="23.25" customHeight="1">
      <c r="B2" s="150" t="s">
        <v>414</v>
      </c>
      <c r="C2" s="151"/>
      <c r="D2" s="151"/>
      <c r="E2" s="151"/>
      <c r="F2" s="151"/>
      <c r="G2" s="151"/>
      <c r="H2" s="152"/>
    </row>
    <row r="3" spans="2:8" ht="22.5" customHeight="1">
      <c r="B3" s="153" t="s">
        <v>225</v>
      </c>
      <c r="C3" s="154" t="s">
        <v>119</v>
      </c>
      <c r="D3" s="155">
        <v>46187</v>
      </c>
      <c r="E3" s="155">
        <v>46188</v>
      </c>
      <c r="F3" s="155">
        <v>46190</v>
      </c>
      <c r="G3" s="155">
        <v>46191</v>
      </c>
      <c r="H3" s="153" t="s">
        <v>226</v>
      </c>
    </row>
    <row r="4" spans="2:8" ht="22.5" customHeight="1">
      <c r="B4" s="153"/>
      <c r="C4" s="154"/>
      <c r="D4" s="155"/>
      <c r="E4" s="155"/>
      <c r="F4" s="155"/>
      <c r="G4" s="155"/>
      <c r="H4" s="153"/>
    </row>
    <row r="5" spans="2:8" ht="20.100000000000001" customHeight="1">
      <c r="B5" s="54" t="s">
        <v>12</v>
      </c>
      <c r="C5" s="81"/>
      <c r="D5" s="82"/>
      <c r="E5" s="82"/>
      <c r="F5" s="82"/>
      <c r="G5" s="82"/>
      <c r="H5" s="83" t="s">
        <v>227</v>
      </c>
    </row>
    <row r="6" spans="2:8" ht="20.100000000000001" customHeight="1">
      <c r="B6" s="55" t="s">
        <v>371</v>
      </c>
      <c r="C6" s="55" t="s">
        <v>169</v>
      </c>
      <c r="D6" s="89">
        <v>0.69</v>
      </c>
      <c r="E6" s="89">
        <v>0.67</v>
      </c>
      <c r="F6" s="89">
        <v>0.66</v>
      </c>
      <c r="G6" s="89">
        <v>0.68</v>
      </c>
      <c r="H6" s="12" t="s">
        <v>170</v>
      </c>
    </row>
    <row r="7" spans="2:8" ht="20.100000000000001" customHeight="1">
      <c r="B7" s="55" t="s">
        <v>47</v>
      </c>
      <c r="C7" s="55" t="s">
        <v>36</v>
      </c>
      <c r="D7" s="89">
        <v>2.64</v>
      </c>
      <c r="E7" s="89">
        <v>2.65</v>
      </c>
      <c r="F7" s="89">
        <v>2.83</v>
      </c>
      <c r="G7" s="89">
        <v>2.86</v>
      </c>
      <c r="H7" s="12" t="s">
        <v>48</v>
      </c>
    </row>
    <row r="8" spans="2:8" ht="20.100000000000001" customHeight="1">
      <c r="B8" s="55" t="s">
        <v>98</v>
      </c>
      <c r="C8" s="55" t="s">
        <v>99</v>
      </c>
      <c r="D8" s="89">
        <v>1.0900000000000001</v>
      </c>
      <c r="E8" s="89">
        <v>1.07</v>
      </c>
      <c r="F8" s="89">
        <v>1.07</v>
      </c>
      <c r="G8" s="89">
        <v>1.07</v>
      </c>
      <c r="H8" s="12" t="s">
        <v>100</v>
      </c>
    </row>
    <row r="9" spans="2:8" ht="20.100000000000001" customHeight="1">
      <c r="B9" s="55" t="s">
        <v>49</v>
      </c>
      <c r="C9" s="55" t="s">
        <v>45</v>
      </c>
      <c r="D9" s="89">
        <v>0.08</v>
      </c>
      <c r="E9" s="89" t="s">
        <v>375</v>
      </c>
      <c r="F9" s="89">
        <v>0.08</v>
      </c>
      <c r="G9" s="89">
        <v>0.08</v>
      </c>
      <c r="H9" s="12" t="s">
        <v>66</v>
      </c>
    </row>
    <row r="10" spans="2:8" ht="20.100000000000001" customHeight="1">
      <c r="B10" s="55" t="s">
        <v>24</v>
      </c>
      <c r="C10" s="55" t="s">
        <v>25</v>
      </c>
      <c r="D10" s="89">
        <v>0.25</v>
      </c>
      <c r="E10" s="89">
        <v>0.24</v>
      </c>
      <c r="F10" s="89">
        <v>0.25</v>
      </c>
      <c r="G10" s="89">
        <v>0.26</v>
      </c>
      <c r="H10" s="12" t="s">
        <v>26</v>
      </c>
    </row>
    <row r="11" spans="2:8" ht="20.100000000000001" customHeight="1">
      <c r="B11" s="55" t="s">
        <v>50</v>
      </c>
      <c r="C11" s="55" t="s">
        <v>51</v>
      </c>
      <c r="D11" s="89">
        <v>4.03</v>
      </c>
      <c r="E11" s="89">
        <v>4.0199999999999996</v>
      </c>
      <c r="F11" s="89">
        <v>4.04</v>
      </c>
      <c r="G11" s="89">
        <v>4.0599999999999996</v>
      </c>
      <c r="H11" s="12" t="s">
        <v>52</v>
      </c>
    </row>
    <row r="12" spans="2:8" ht="20.100000000000001" customHeight="1">
      <c r="B12" s="55" t="s">
        <v>228</v>
      </c>
      <c r="C12" s="55" t="s">
        <v>229</v>
      </c>
      <c r="D12" s="89">
        <v>0.2</v>
      </c>
      <c r="E12" s="89">
        <v>0.19</v>
      </c>
      <c r="F12" s="89">
        <v>0.2</v>
      </c>
      <c r="G12" s="89">
        <v>0.2</v>
      </c>
      <c r="H12" s="12" t="s">
        <v>230</v>
      </c>
    </row>
    <row r="13" spans="2:8" ht="20.100000000000001" customHeight="1">
      <c r="B13" s="55" t="s">
        <v>231</v>
      </c>
      <c r="C13" s="55" t="s">
        <v>232</v>
      </c>
      <c r="D13" s="89" t="s">
        <v>233</v>
      </c>
      <c r="E13" s="89" t="s">
        <v>233</v>
      </c>
      <c r="F13" s="89" t="s">
        <v>233</v>
      </c>
      <c r="G13" s="89" t="s">
        <v>233</v>
      </c>
      <c r="H13" s="12" t="s">
        <v>234</v>
      </c>
    </row>
    <row r="14" spans="2:8" ht="20.100000000000001" customHeight="1">
      <c r="B14" s="55" t="s">
        <v>73</v>
      </c>
      <c r="C14" s="55" t="s">
        <v>74</v>
      </c>
      <c r="D14" s="89">
        <v>0.23</v>
      </c>
      <c r="E14" s="89" t="s">
        <v>375</v>
      </c>
      <c r="F14" s="89">
        <v>0.23</v>
      </c>
      <c r="G14" s="89" t="s">
        <v>375</v>
      </c>
      <c r="H14" s="12" t="s">
        <v>75</v>
      </c>
    </row>
    <row r="15" spans="2:8" ht="20.100000000000001" customHeight="1">
      <c r="B15" s="55" t="s">
        <v>53</v>
      </c>
      <c r="C15" s="55" t="s">
        <v>42</v>
      </c>
      <c r="D15" s="89">
        <v>0.35</v>
      </c>
      <c r="E15" s="89">
        <v>0.35</v>
      </c>
      <c r="F15" s="89">
        <v>0.36</v>
      </c>
      <c r="G15" s="89">
        <v>0.36</v>
      </c>
      <c r="H15" s="12" t="s">
        <v>43</v>
      </c>
    </row>
    <row r="16" spans="2:8" ht="20.100000000000001" customHeight="1">
      <c r="B16" s="55" t="s">
        <v>54</v>
      </c>
      <c r="C16" s="55" t="s">
        <v>39</v>
      </c>
      <c r="D16" s="89">
        <v>0.13</v>
      </c>
      <c r="E16" s="89">
        <v>0.13</v>
      </c>
      <c r="F16" s="89">
        <v>0.14000000000000001</v>
      </c>
      <c r="G16" s="89" t="s">
        <v>375</v>
      </c>
      <c r="H16" s="12" t="s">
        <v>40</v>
      </c>
    </row>
    <row r="17" spans="2:8" ht="20.100000000000001" customHeight="1">
      <c r="B17" s="55" t="s">
        <v>235</v>
      </c>
      <c r="C17" s="55" t="s">
        <v>236</v>
      </c>
      <c r="D17" s="89" t="s">
        <v>233</v>
      </c>
      <c r="E17" s="89" t="s">
        <v>233</v>
      </c>
      <c r="F17" s="89" t="s">
        <v>233</v>
      </c>
      <c r="G17" s="89" t="s">
        <v>233</v>
      </c>
      <c r="H17" s="12" t="s">
        <v>237</v>
      </c>
    </row>
    <row r="18" spans="2:8" ht="20.100000000000001" customHeight="1">
      <c r="B18" s="55" t="s">
        <v>238</v>
      </c>
      <c r="C18" s="55" t="s">
        <v>220</v>
      </c>
      <c r="D18" s="89" t="s">
        <v>375</v>
      </c>
      <c r="E18" s="89">
        <v>0.17</v>
      </c>
      <c r="F18" s="89" t="s">
        <v>375</v>
      </c>
      <c r="G18" s="89" t="s">
        <v>375</v>
      </c>
      <c r="H18" s="12" t="s">
        <v>223</v>
      </c>
    </row>
    <row r="19" spans="2:8" ht="20.100000000000001" customHeight="1">
      <c r="B19" s="55" t="s">
        <v>239</v>
      </c>
      <c r="C19" s="55" t="s">
        <v>159</v>
      </c>
      <c r="D19" s="89" t="s">
        <v>375</v>
      </c>
      <c r="E19" s="89" t="s">
        <v>375</v>
      </c>
      <c r="F19" s="89">
        <v>1.21</v>
      </c>
      <c r="G19" s="89">
        <v>1.1000000000000001</v>
      </c>
      <c r="H19" s="12" t="s">
        <v>160</v>
      </c>
    </row>
    <row r="20" spans="2:8" ht="20.100000000000001" customHeight="1">
      <c r="B20" s="55" t="s">
        <v>122</v>
      </c>
      <c r="C20" s="55" t="s">
        <v>123</v>
      </c>
      <c r="D20" s="89" t="s">
        <v>375</v>
      </c>
      <c r="E20" s="89">
        <v>0.26</v>
      </c>
      <c r="F20" s="89">
        <v>0.26</v>
      </c>
      <c r="G20" s="89">
        <v>0.25</v>
      </c>
      <c r="H20" s="12" t="s">
        <v>128</v>
      </c>
    </row>
    <row r="21" spans="2:8" ht="20.100000000000001" customHeight="1">
      <c r="B21" s="55" t="s">
        <v>38</v>
      </c>
      <c r="C21" s="55" t="s">
        <v>37</v>
      </c>
      <c r="D21" s="89">
        <v>1.8</v>
      </c>
      <c r="E21" s="89">
        <v>1.81</v>
      </c>
      <c r="F21" s="89">
        <v>1.84</v>
      </c>
      <c r="G21" s="89">
        <v>1.86</v>
      </c>
      <c r="H21" s="12" t="s">
        <v>55</v>
      </c>
    </row>
    <row r="22" spans="2:8" ht="20.100000000000001" customHeight="1">
      <c r="B22" s="55" t="s">
        <v>240</v>
      </c>
      <c r="C22" s="55" t="s">
        <v>147</v>
      </c>
      <c r="D22" s="89">
        <v>0.05</v>
      </c>
      <c r="E22" s="89">
        <v>0.05</v>
      </c>
      <c r="F22" s="89">
        <v>0.06</v>
      </c>
      <c r="G22" s="89">
        <v>0.06</v>
      </c>
      <c r="H22" s="12" t="s">
        <v>241</v>
      </c>
    </row>
    <row r="23" spans="2:8" ht="20.100000000000001" customHeight="1">
      <c r="B23" s="55" t="s">
        <v>242</v>
      </c>
      <c r="C23" s="55" t="s">
        <v>243</v>
      </c>
      <c r="D23" s="89" t="s">
        <v>375</v>
      </c>
      <c r="E23" s="89" t="s">
        <v>375</v>
      </c>
      <c r="F23" s="89">
        <v>0.24</v>
      </c>
      <c r="G23" s="89" t="s">
        <v>375</v>
      </c>
      <c r="H23" s="12" t="s">
        <v>244</v>
      </c>
    </row>
    <row r="24" spans="2:8" ht="20.100000000000001" customHeight="1">
      <c r="B24" s="55" t="s">
        <v>183</v>
      </c>
      <c r="C24" s="55" t="s">
        <v>182</v>
      </c>
      <c r="D24" s="89" t="s">
        <v>375</v>
      </c>
      <c r="E24" s="89" t="s">
        <v>375</v>
      </c>
      <c r="F24" s="89" t="s">
        <v>375</v>
      </c>
      <c r="G24" s="89" t="s">
        <v>375</v>
      </c>
      <c r="H24" s="12" t="s">
        <v>196</v>
      </c>
    </row>
    <row r="25" spans="2:8" ht="20.100000000000001" customHeight="1">
      <c r="B25" s="55" t="s">
        <v>245</v>
      </c>
      <c r="C25" s="55" t="s">
        <v>246</v>
      </c>
      <c r="D25" s="89" t="s">
        <v>375</v>
      </c>
      <c r="E25" s="89" t="s">
        <v>375</v>
      </c>
      <c r="F25" s="89" t="s">
        <v>375</v>
      </c>
      <c r="G25" s="89">
        <v>0.3</v>
      </c>
      <c r="H25" s="12" t="s">
        <v>247</v>
      </c>
    </row>
    <row r="26" spans="2:8" ht="20.100000000000001" customHeight="1">
      <c r="B26" s="55" t="s">
        <v>181</v>
      </c>
      <c r="C26" s="55" t="s">
        <v>150</v>
      </c>
      <c r="D26" s="89" t="s">
        <v>375</v>
      </c>
      <c r="E26" s="89" t="s">
        <v>375</v>
      </c>
      <c r="F26" s="89" t="s">
        <v>375</v>
      </c>
      <c r="G26" s="89" t="s">
        <v>375</v>
      </c>
      <c r="H26" s="12" t="s">
        <v>151</v>
      </c>
    </row>
    <row r="27" spans="2:8" ht="20.100000000000001" customHeight="1">
      <c r="B27" s="55" t="s">
        <v>248</v>
      </c>
      <c r="C27" s="55" t="s">
        <v>106</v>
      </c>
      <c r="D27" s="89">
        <v>0.56999999999999995</v>
      </c>
      <c r="E27" s="89">
        <v>0.56000000000000005</v>
      </c>
      <c r="F27" s="89">
        <v>0.56000000000000005</v>
      </c>
      <c r="G27" s="89">
        <v>0.56000000000000005</v>
      </c>
      <c r="H27" s="12" t="s">
        <v>107</v>
      </c>
    </row>
    <row r="28" spans="2:8" ht="20.100000000000001" customHeight="1">
      <c r="B28" s="55" t="s">
        <v>190</v>
      </c>
      <c r="C28" s="55" t="s">
        <v>189</v>
      </c>
      <c r="D28" s="89" t="s">
        <v>375</v>
      </c>
      <c r="E28" s="89" t="s">
        <v>375</v>
      </c>
      <c r="F28" s="89">
        <v>0.1</v>
      </c>
      <c r="G28" s="89" t="s">
        <v>375</v>
      </c>
      <c r="H28" s="12" t="s">
        <v>249</v>
      </c>
    </row>
    <row r="29" spans="2:8" ht="20.100000000000001" customHeight="1">
      <c r="B29" s="55" t="s">
        <v>369</v>
      </c>
      <c r="C29" s="55" t="s">
        <v>368</v>
      </c>
      <c r="D29" s="89" t="s">
        <v>375</v>
      </c>
      <c r="E29" s="89" t="s">
        <v>375</v>
      </c>
      <c r="F29" s="89" t="s">
        <v>375</v>
      </c>
      <c r="G29" s="89" t="s">
        <v>375</v>
      </c>
      <c r="H29" s="12" t="s">
        <v>370</v>
      </c>
    </row>
    <row r="30" spans="2:8" ht="20.100000000000001" customHeight="1">
      <c r="B30" s="55" t="s">
        <v>250</v>
      </c>
      <c r="C30" s="55" t="s">
        <v>251</v>
      </c>
      <c r="D30" s="89" t="s">
        <v>375</v>
      </c>
      <c r="E30" s="89" t="s">
        <v>375</v>
      </c>
      <c r="F30" s="89" t="s">
        <v>375</v>
      </c>
      <c r="G30" s="89" t="s">
        <v>375</v>
      </c>
      <c r="H30" s="12" t="s">
        <v>252</v>
      </c>
    </row>
    <row r="31" spans="2:8" ht="20.100000000000001" customHeight="1">
      <c r="B31" s="55" t="s">
        <v>253</v>
      </c>
      <c r="C31" s="55" t="s">
        <v>254</v>
      </c>
      <c r="D31" s="89" t="s">
        <v>233</v>
      </c>
      <c r="E31" s="89" t="s">
        <v>233</v>
      </c>
      <c r="F31" s="89" t="s">
        <v>233</v>
      </c>
      <c r="G31" s="89" t="s">
        <v>233</v>
      </c>
      <c r="H31" s="12" t="s">
        <v>255</v>
      </c>
    </row>
    <row r="32" spans="2:8" ht="20.100000000000001" customHeight="1">
      <c r="B32" s="55" t="s">
        <v>256</v>
      </c>
      <c r="C32" s="55" t="s">
        <v>200</v>
      </c>
      <c r="D32" s="89" t="s">
        <v>375</v>
      </c>
      <c r="E32" s="89">
        <v>0.24</v>
      </c>
      <c r="F32" s="89" t="s">
        <v>375</v>
      </c>
      <c r="G32" s="89" t="s">
        <v>375</v>
      </c>
      <c r="H32" s="12" t="s">
        <v>203</v>
      </c>
    </row>
    <row r="33" spans="2:8" ht="20.100000000000001" customHeight="1">
      <c r="B33" s="55" t="s">
        <v>257</v>
      </c>
      <c r="C33" s="55" t="s">
        <v>152</v>
      </c>
      <c r="D33" s="89" t="s">
        <v>375</v>
      </c>
      <c r="E33" s="89" t="s">
        <v>375</v>
      </c>
      <c r="F33" s="89">
        <v>0.2</v>
      </c>
      <c r="G33" s="89" t="s">
        <v>375</v>
      </c>
      <c r="H33" s="12" t="s">
        <v>153</v>
      </c>
    </row>
    <row r="34" spans="2:8" ht="20.100000000000001" customHeight="1">
      <c r="B34" s="55" t="s">
        <v>258</v>
      </c>
      <c r="C34" s="55" t="s">
        <v>259</v>
      </c>
      <c r="D34" s="89" t="s">
        <v>375</v>
      </c>
      <c r="E34" s="89" t="s">
        <v>375</v>
      </c>
      <c r="F34" s="89" t="s">
        <v>375</v>
      </c>
      <c r="G34" s="89" t="s">
        <v>375</v>
      </c>
      <c r="H34" s="12" t="s">
        <v>260</v>
      </c>
    </row>
    <row r="35" spans="2:8" ht="20.100000000000001" customHeight="1">
      <c r="B35" s="55" t="s">
        <v>261</v>
      </c>
      <c r="C35" s="55" t="s">
        <v>262</v>
      </c>
      <c r="D35" s="89" t="s">
        <v>375</v>
      </c>
      <c r="E35" s="89" t="s">
        <v>375</v>
      </c>
      <c r="F35" s="89" t="s">
        <v>375</v>
      </c>
      <c r="G35" s="89" t="s">
        <v>375</v>
      </c>
      <c r="H35" s="12" t="s">
        <v>263</v>
      </c>
    </row>
    <row r="36" spans="2:8" ht="20.100000000000001" customHeight="1">
      <c r="B36" s="55" t="s">
        <v>264</v>
      </c>
      <c r="C36" s="55" t="s">
        <v>265</v>
      </c>
      <c r="D36" s="89" t="s">
        <v>375</v>
      </c>
      <c r="E36" s="89" t="s">
        <v>375</v>
      </c>
      <c r="F36" s="89" t="s">
        <v>375</v>
      </c>
      <c r="G36" s="89" t="s">
        <v>375</v>
      </c>
      <c r="H36" s="12" t="s">
        <v>266</v>
      </c>
    </row>
    <row r="37" spans="2:8" ht="20.100000000000001" customHeight="1">
      <c r="B37" s="55" t="s">
        <v>267</v>
      </c>
      <c r="C37" s="55" t="s">
        <v>268</v>
      </c>
      <c r="D37" s="89">
        <v>1.01</v>
      </c>
      <c r="E37" s="89">
        <v>1.01</v>
      </c>
      <c r="F37" s="89" t="s">
        <v>375</v>
      </c>
      <c r="G37" s="89" t="s">
        <v>375</v>
      </c>
      <c r="H37" s="12" t="s">
        <v>269</v>
      </c>
    </row>
    <row r="38" spans="2:8" ht="20.100000000000001" customHeight="1">
      <c r="B38" s="55" t="s">
        <v>270</v>
      </c>
      <c r="C38" s="55" t="s">
        <v>271</v>
      </c>
      <c r="D38" s="89" t="s">
        <v>375</v>
      </c>
      <c r="E38" s="89" t="s">
        <v>375</v>
      </c>
      <c r="F38" s="89" t="s">
        <v>375</v>
      </c>
      <c r="G38" s="89" t="s">
        <v>375</v>
      </c>
      <c r="H38" s="12" t="s">
        <v>272</v>
      </c>
    </row>
    <row r="39" spans="2:8" ht="20.100000000000001" customHeight="1">
      <c r="B39" s="55" t="s">
        <v>273</v>
      </c>
      <c r="C39" s="55" t="s">
        <v>207</v>
      </c>
      <c r="D39" s="89">
        <v>0.11</v>
      </c>
      <c r="E39" s="89" t="s">
        <v>375</v>
      </c>
      <c r="F39" s="89" t="s">
        <v>375</v>
      </c>
      <c r="G39" s="89" t="s">
        <v>375</v>
      </c>
      <c r="H39" s="12" t="s">
        <v>208</v>
      </c>
    </row>
    <row r="40" spans="2:8" ht="20.100000000000001" customHeight="1">
      <c r="B40" s="55" t="s">
        <v>274</v>
      </c>
      <c r="C40" s="55" t="s">
        <v>275</v>
      </c>
      <c r="D40" s="89" t="s">
        <v>375</v>
      </c>
      <c r="E40" s="89" t="s">
        <v>375</v>
      </c>
      <c r="F40" s="89" t="s">
        <v>375</v>
      </c>
      <c r="G40" s="89" t="s">
        <v>375</v>
      </c>
      <c r="H40" s="12" t="s">
        <v>276</v>
      </c>
    </row>
    <row r="41" spans="2:8" ht="20.100000000000001" customHeight="1">
      <c r="B41" s="55" t="s">
        <v>277</v>
      </c>
      <c r="C41" s="55" t="s">
        <v>278</v>
      </c>
      <c r="D41" s="89" t="s">
        <v>375</v>
      </c>
      <c r="E41" s="89" t="s">
        <v>375</v>
      </c>
      <c r="F41" s="89" t="s">
        <v>375</v>
      </c>
      <c r="G41" s="89" t="s">
        <v>375</v>
      </c>
      <c r="H41" s="12" t="s">
        <v>279</v>
      </c>
    </row>
    <row r="42" spans="2:8" ht="20.100000000000001" customHeight="1">
      <c r="B42" s="55" t="s">
        <v>280</v>
      </c>
      <c r="C42" s="55" t="s">
        <v>281</v>
      </c>
      <c r="D42" s="89">
        <v>1</v>
      </c>
      <c r="E42" s="89" t="s">
        <v>375</v>
      </c>
      <c r="F42" s="89">
        <v>1</v>
      </c>
      <c r="G42" s="89" t="s">
        <v>375</v>
      </c>
      <c r="H42" s="12" t="s">
        <v>282</v>
      </c>
    </row>
    <row r="43" spans="2:8" ht="20.100000000000001" customHeight="1">
      <c r="B43" s="55" t="s">
        <v>199</v>
      </c>
      <c r="C43" s="55" t="s">
        <v>198</v>
      </c>
      <c r="D43" s="89">
        <v>0.76</v>
      </c>
      <c r="E43" s="89">
        <v>0.9</v>
      </c>
      <c r="F43" s="89">
        <v>0.9</v>
      </c>
      <c r="G43" s="89" t="s">
        <v>375</v>
      </c>
      <c r="H43" s="12" t="s">
        <v>283</v>
      </c>
    </row>
    <row r="44" spans="2:8" ht="20.100000000000001" customHeight="1">
      <c r="B44" s="55" t="s">
        <v>284</v>
      </c>
      <c r="C44" s="55" t="s">
        <v>285</v>
      </c>
      <c r="D44" s="89" t="s">
        <v>375</v>
      </c>
      <c r="E44" s="89" t="s">
        <v>375</v>
      </c>
      <c r="F44" s="89" t="s">
        <v>375</v>
      </c>
      <c r="G44" s="89" t="s">
        <v>375</v>
      </c>
      <c r="H44" s="12" t="s">
        <v>286</v>
      </c>
    </row>
    <row r="45" spans="2:8" ht="20.100000000000001" customHeight="1">
      <c r="B45" s="55" t="s">
        <v>287</v>
      </c>
      <c r="C45" s="55" t="s">
        <v>288</v>
      </c>
      <c r="D45" s="89" t="s">
        <v>375</v>
      </c>
      <c r="E45" s="89" t="s">
        <v>375</v>
      </c>
      <c r="F45" s="89" t="s">
        <v>375</v>
      </c>
      <c r="G45" s="89" t="s">
        <v>375</v>
      </c>
      <c r="H45" s="12" t="s">
        <v>289</v>
      </c>
    </row>
    <row r="46" spans="2:8" ht="20.100000000000001" customHeight="1">
      <c r="B46" s="55" t="s">
        <v>290</v>
      </c>
      <c r="C46" s="55" t="s">
        <v>291</v>
      </c>
      <c r="D46" s="89" t="s">
        <v>375</v>
      </c>
      <c r="E46" s="89" t="s">
        <v>375</v>
      </c>
      <c r="F46" s="89" t="s">
        <v>375</v>
      </c>
      <c r="G46" s="89" t="s">
        <v>375</v>
      </c>
      <c r="H46" s="12" t="s">
        <v>292</v>
      </c>
    </row>
    <row r="47" spans="2:8" ht="20.100000000000001" customHeight="1">
      <c r="B47" s="55" t="s">
        <v>293</v>
      </c>
      <c r="C47" s="84" t="s">
        <v>294</v>
      </c>
      <c r="D47" s="89" t="s">
        <v>375</v>
      </c>
      <c r="E47" s="89" t="s">
        <v>375</v>
      </c>
      <c r="F47" s="89" t="s">
        <v>375</v>
      </c>
      <c r="G47" s="89" t="s">
        <v>375</v>
      </c>
      <c r="H47" s="85" t="s">
        <v>295</v>
      </c>
    </row>
    <row r="48" spans="2:8" ht="20.100000000000001" customHeight="1">
      <c r="B48" s="55" t="s">
        <v>296</v>
      </c>
      <c r="C48" s="84" t="s">
        <v>297</v>
      </c>
      <c r="D48" s="89" t="s">
        <v>375</v>
      </c>
      <c r="E48" s="89" t="s">
        <v>375</v>
      </c>
      <c r="F48" s="89" t="s">
        <v>375</v>
      </c>
      <c r="G48" s="89" t="s">
        <v>375</v>
      </c>
      <c r="H48" s="85" t="s">
        <v>298</v>
      </c>
    </row>
    <row r="49" spans="2:8" ht="20.100000000000001" customHeight="1">
      <c r="B49" s="54" t="s">
        <v>27</v>
      </c>
      <c r="C49" s="81"/>
      <c r="D49" s="82"/>
      <c r="E49" s="82"/>
      <c r="F49" s="82"/>
      <c r="G49" s="82"/>
      <c r="H49" s="83" t="s">
        <v>299</v>
      </c>
    </row>
    <row r="50" spans="2:8" ht="20.100000000000001" customHeight="1">
      <c r="B50" s="55" t="s">
        <v>378</v>
      </c>
      <c r="C50" s="55" t="s">
        <v>32</v>
      </c>
      <c r="D50" s="89">
        <v>16.57</v>
      </c>
      <c r="E50" s="89">
        <v>16.8</v>
      </c>
      <c r="F50" s="89">
        <v>16.899999999999999</v>
      </c>
      <c r="G50" s="89">
        <v>16.899999999999999</v>
      </c>
      <c r="H50" s="12" t="s">
        <v>33</v>
      </c>
    </row>
    <row r="51" spans="2:8" ht="20.100000000000001" customHeight="1">
      <c r="B51" s="55" t="s">
        <v>112</v>
      </c>
      <c r="C51" s="55" t="s">
        <v>113</v>
      </c>
      <c r="D51" s="89">
        <v>4.55</v>
      </c>
      <c r="E51" s="89">
        <v>4.24</v>
      </c>
      <c r="F51" s="89">
        <v>4.1500000000000004</v>
      </c>
      <c r="G51" s="89">
        <v>4.16</v>
      </c>
      <c r="H51" s="12" t="s">
        <v>300</v>
      </c>
    </row>
    <row r="52" spans="2:8" ht="20.100000000000001" customHeight="1">
      <c r="B52" s="54" t="s">
        <v>114</v>
      </c>
      <c r="C52" s="81"/>
      <c r="D52" s="82"/>
      <c r="E52" s="82"/>
      <c r="F52" s="82"/>
      <c r="G52" s="82"/>
      <c r="H52" s="83" t="s">
        <v>116</v>
      </c>
    </row>
    <row r="53" spans="2:8" ht="20.100000000000001" customHeight="1">
      <c r="B53" s="55" t="s">
        <v>301</v>
      </c>
      <c r="C53" s="55" t="s">
        <v>162</v>
      </c>
      <c r="D53" s="89" t="s">
        <v>375</v>
      </c>
      <c r="E53" s="89">
        <v>0.9</v>
      </c>
      <c r="F53" s="89">
        <v>0.9</v>
      </c>
      <c r="G53" s="89">
        <v>0.9</v>
      </c>
      <c r="H53" s="12" t="s">
        <v>163</v>
      </c>
    </row>
    <row r="54" spans="2:8" ht="20.100000000000001" customHeight="1">
      <c r="B54" s="55" t="s">
        <v>302</v>
      </c>
      <c r="C54" s="55" t="s">
        <v>148</v>
      </c>
      <c r="D54" s="89" t="s">
        <v>375</v>
      </c>
      <c r="E54" s="89" t="s">
        <v>375</v>
      </c>
      <c r="F54" s="89" t="s">
        <v>375</v>
      </c>
      <c r="G54" s="89" t="s">
        <v>375</v>
      </c>
      <c r="H54" s="12" t="s">
        <v>149</v>
      </c>
    </row>
    <row r="55" spans="2:8" ht="20.100000000000001" customHeight="1">
      <c r="B55" s="55" t="s">
        <v>303</v>
      </c>
      <c r="C55" s="55" t="s">
        <v>209</v>
      </c>
      <c r="D55" s="89" t="s">
        <v>375</v>
      </c>
      <c r="E55" s="89" t="s">
        <v>375</v>
      </c>
      <c r="F55" s="89" t="s">
        <v>375</v>
      </c>
      <c r="G55" s="89" t="s">
        <v>375</v>
      </c>
      <c r="H55" s="12" t="s">
        <v>304</v>
      </c>
    </row>
    <row r="56" spans="2:8" ht="20.100000000000001" customHeight="1">
      <c r="B56" s="55" t="s">
        <v>305</v>
      </c>
      <c r="C56" s="55" t="s">
        <v>206</v>
      </c>
      <c r="D56" s="89" t="s">
        <v>375</v>
      </c>
      <c r="E56" s="89" t="s">
        <v>375</v>
      </c>
      <c r="F56" s="89" t="s">
        <v>375</v>
      </c>
      <c r="G56" s="89" t="s">
        <v>375</v>
      </c>
      <c r="H56" s="12" t="s">
        <v>210</v>
      </c>
    </row>
    <row r="57" spans="2:8" ht="20.100000000000001" customHeight="1">
      <c r="B57" s="55" t="s">
        <v>306</v>
      </c>
      <c r="C57" s="55" t="s">
        <v>307</v>
      </c>
      <c r="D57" s="89" t="s">
        <v>375</v>
      </c>
      <c r="E57" s="89" t="s">
        <v>375</v>
      </c>
      <c r="F57" s="89">
        <v>5.35</v>
      </c>
      <c r="G57" s="89">
        <v>5.35</v>
      </c>
      <c r="H57" s="12" t="s">
        <v>308</v>
      </c>
    </row>
    <row r="58" spans="2:8" ht="20.100000000000001" customHeight="1">
      <c r="B58" s="54" t="s">
        <v>164</v>
      </c>
      <c r="C58" s="81"/>
      <c r="D58" s="82"/>
      <c r="E58" s="82"/>
      <c r="F58" s="82"/>
      <c r="G58" s="82"/>
      <c r="H58" s="83" t="s">
        <v>168</v>
      </c>
    </row>
    <row r="59" spans="2:8" ht="20.100000000000001" customHeight="1">
      <c r="B59" s="55" t="s">
        <v>309</v>
      </c>
      <c r="C59" s="55" t="s">
        <v>310</v>
      </c>
      <c r="D59" s="89" t="s">
        <v>375</v>
      </c>
      <c r="E59" s="89" t="s">
        <v>375</v>
      </c>
      <c r="F59" s="89" t="s">
        <v>375</v>
      </c>
      <c r="G59" s="89" t="s">
        <v>375</v>
      </c>
      <c r="H59" s="12" t="s">
        <v>311</v>
      </c>
    </row>
    <row r="60" spans="2:8" ht="20.100000000000001" customHeight="1">
      <c r="B60" s="55" t="s">
        <v>312</v>
      </c>
      <c r="C60" s="55" t="s">
        <v>313</v>
      </c>
      <c r="D60" s="89" t="s">
        <v>233</v>
      </c>
      <c r="E60" s="89" t="s">
        <v>233</v>
      </c>
      <c r="F60" s="89" t="s">
        <v>233</v>
      </c>
      <c r="G60" s="89" t="s">
        <v>233</v>
      </c>
      <c r="H60" s="12" t="s">
        <v>314</v>
      </c>
    </row>
    <row r="61" spans="2:8" ht="20.100000000000001" customHeight="1">
      <c r="B61" s="55" t="s">
        <v>315</v>
      </c>
      <c r="C61" s="55" t="s">
        <v>316</v>
      </c>
      <c r="D61" s="89" t="s">
        <v>233</v>
      </c>
      <c r="E61" s="89" t="s">
        <v>233</v>
      </c>
      <c r="F61" s="89" t="s">
        <v>233</v>
      </c>
      <c r="G61" s="89" t="s">
        <v>233</v>
      </c>
      <c r="H61" s="86" t="s">
        <v>317</v>
      </c>
    </row>
    <row r="62" spans="2:8" ht="20.100000000000001" customHeight="1">
      <c r="B62" s="55" t="s">
        <v>165</v>
      </c>
      <c r="C62" s="55" t="s">
        <v>166</v>
      </c>
      <c r="D62" s="89" t="s">
        <v>375</v>
      </c>
      <c r="E62" s="89" t="s">
        <v>375</v>
      </c>
      <c r="F62" s="89" t="s">
        <v>375</v>
      </c>
      <c r="G62" s="89" t="s">
        <v>375</v>
      </c>
      <c r="H62" s="12" t="s">
        <v>167</v>
      </c>
    </row>
    <row r="63" spans="2:8" ht="20.100000000000001" customHeight="1">
      <c r="B63" s="55" t="s">
        <v>318</v>
      </c>
      <c r="C63" s="55" t="s">
        <v>319</v>
      </c>
      <c r="D63" s="89" t="s">
        <v>233</v>
      </c>
      <c r="E63" s="89" t="s">
        <v>233</v>
      </c>
      <c r="F63" s="89" t="s">
        <v>233</v>
      </c>
      <c r="G63" s="89" t="s">
        <v>233</v>
      </c>
      <c r="H63" s="12" t="s">
        <v>320</v>
      </c>
    </row>
    <row r="64" spans="2:8" ht="20.100000000000001" customHeight="1">
      <c r="B64" s="55" t="s">
        <v>321</v>
      </c>
      <c r="C64" s="55" t="s">
        <v>322</v>
      </c>
      <c r="D64" s="89" t="s">
        <v>233</v>
      </c>
      <c r="E64" s="89" t="s">
        <v>233</v>
      </c>
      <c r="F64" s="89" t="s">
        <v>233</v>
      </c>
      <c r="G64" s="89" t="s">
        <v>233</v>
      </c>
      <c r="H64" s="12" t="s">
        <v>323</v>
      </c>
    </row>
    <row r="65" spans="2:8" ht="23.25" customHeight="1">
      <c r="B65" s="147" t="s">
        <v>413</v>
      </c>
      <c r="C65" s="148"/>
      <c r="D65" s="148"/>
      <c r="E65" s="148"/>
      <c r="F65" s="148"/>
      <c r="G65" s="148"/>
      <c r="H65" s="149"/>
    </row>
    <row r="66" spans="2:8" ht="23.25" customHeight="1">
      <c r="B66" s="150" t="s">
        <v>414</v>
      </c>
      <c r="C66" s="151"/>
      <c r="D66" s="151"/>
      <c r="E66" s="151"/>
      <c r="F66" s="151"/>
      <c r="G66" s="151"/>
      <c r="H66" s="152"/>
    </row>
    <row r="67" spans="2:8" ht="20.100000000000001" customHeight="1">
      <c r="B67" s="153" t="s">
        <v>225</v>
      </c>
      <c r="C67" s="154" t="s">
        <v>119</v>
      </c>
      <c r="D67" s="155">
        <v>46187</v>
      </c>
      <c r="E67" s="155">
        <v>46188</v>
      </c>
      <c r="F67" s="155">
        <v>46190</v>
      </c>
      <c r="G67" s="155">
        <v>46191</v>
      </c>
      <c r="H67" s="153" t="s">
        <v>226</v>
      </c>
    </row>
    <row r="68" spans="2:8" ht="20.100000000000001" customHeight="1">
      <c r="B68" s="153"/>
      <c r="C68" s="154"/>
      <c r="D68" s="155"/>
      <c r="E68" s="155"/>
      <c r="F68" s="155"/>
      <c r="G68" s="155"/>
      <c r="H68" s="153"/>
    </row>
    <row r="69" spans="2:8" ht="20.100000000000001" customHeight="1">
      <c r="B69" s="54" t="s">
        <v>324</v>
      </c>
      <c r="C69" s="81"/>
      <c r="D69" s="82"/>
      <c r="E69" s="82"/>
      <c r="F69" s="82"/>
      <c r="G69" s="82"/>
      <c r="H69" s="83" t="s">
        <v>374</v>
      </c>
    </row>
    <row r="70" spans="2:8" ht="20.100000000000001" customHeight="1">
      <c r="B70" s="55" t="s">
        <v>325</v>
      </c>
      <c r="C70" s="55" t="s">
        <v>143</v>
      </c>
      <c r="D70" s="89">
        <v>4.8499999999999996</v>
      </c>
      <c r="E70" s="89">
        <v>4.5</v>
      </c>
      <c r="F70" s="89">
        <v>4.8</v>
      </c>
      <c r="G70" s="89" t="s">
        <v>375</v>
      </c>
      <c r="H70" s="12" t="s">
        <v>144</v>
      </c>
    </row>
    <row r="71" spans="2:8" ht="20.100000000000001" customHeight="1">
      <c r="B71" s="55" t="s">
        <v>67</v>
      </c>
      <c r="C71" s="55" t="s">
        <v>68</v>
      </c>
      <c r="D71" s="89">
        <v>3.54</v>
      </c>
      <c r="E71" s="89">
        <v>3.63</v>
      </c>
      <c r="F71" s="89">
        <v>3.72</v>
      </c>
      <c r="G71" s="89">
        <v>3.75</v>
      </c>
      <c r="H71" s="12" t="s">
        <v>69</v>
      </c>
    </row>
    <row r="72" spans="2:8" ht="20.100000000000001" customHeight="1">
      <c r="B72" s="55" t="s">
        <v>326</v>
      </c>
      <c r="C72" s="55" t="s">
        <v>177</v>
      </c>
      <c r="D72" s="89" t="s">
        <v>375</v>
      </c>
      <c r="E72" s="89" t="s">
        <v>375</v>
      </c>
      <c r="F72" s="89" t="s">
        <v>375</v>
      </c>
      <c r="G72" s="89">
        <v>0.71</v>
      </c>
      <c r="H72" s="12" t="s">
        <v>179</v>
      </c>
    </row>
    <row r="73" spans="2:8" ht="20.100000000000001" customHeight="1">
      <c r="B73" s="55" t="s">
        <v>327</v>
      </c>
      <c r="C73" s="55" t="s">
        <v>328</v>
      </c>
      <c r="D73" s="89" t="s">
        <v>233</v>
      </c>
      <c r="E73" s="89" t="s">
        <v>233</v>
      </c>
      <c r="F73" s="89" t="s">
        <v>233</v>
      </c>
      <c r="G73" s="89" t="s">
        <v>233</v>
      </c>
      <c r="H73" s="12" t="s">
        <v>329</v>
      </c>
    </row>
    <row r="74" spans="2:8" ht="20.100000000000001" customHeight="1">
      <c r="B74" s="55" t="s">
        <v>70</v>
      </c>
      <c r="C74" s="55" t="s">
        <v>71</v>
      </c>
      <c r="D74" s="89">
        <v>22.33</v>
      </c>
      <c r="E74" s="89">
        <v>22.3</v>
      </c>
      <c r="F74" s="89">
        <v>22.5</v>
      </c>
      <c r="G74" s="89">
        <v>22.4</v>
      </c>
      <c r="H74" s="12" t="s">
        <v>72</v>
      </c>
    </row>
    <row r="75" spans="2:8" ht="20.100000000000001" customHeight="1">
      <c r="B75" s="55" t="s">
        <v>330</v>
      </c>
      <c r="C75" s="55" t="s">
        <v>178</v>
      </c>
      <c r="D75" s="89" t="s">
        <v>375</v>
      </c>
      <c r="E75" s="89">
        <v>1.6</v>
      </c>
      <c r="F75" s="89">
        <v>1.7</v>
      </c>
      <c r="G75" s="89">
        <v>1.72</v>
      </c>
      <c r="H75" s="12" t="s">
        <v>180</v>
      </c>
    </row>
    <row r="76" spans="2:8" ht="20.100000000000001" customHeight="1">
      <c r="B76" s="55" t="s">
        <v>331</v>
      </c>
      <c r="C76" s="55" t="s">
        <v>214</v>
      </c>
      <c r="D76" s="89">
        <v>1.4</v>
      </c>
      <c r="E76" s="89" t="s">
        <v>375</v>
      </c>
      <c r="F76" s="89" t="s">
        <v>375</v>
      </c>
      <c r="G76" s="89">
        <v>1.4</v>
      </c>
      <c r="H76" s="12" t="s">
        <v>215</v>
      </c>
    </row>
    <row r="77" spans="2:8" ht="20.100000000000001" customHeight="1">
      <c r="B77" s="55" t="s">
        <v>332</v>
      </c>
      <c r="C77" s="55" t="s">
        <v>201</v>
      </c>
      <c r="D77" s="89">
        <v>1.68</v>
      </c>
      <c r="E77" s="89">
        <v>1.71</v>
      </c>
      <c r="F77" s="89">
        <v>1.71</v>
      </c>
      <c r="G77" s="89">
        <v>1.68</v>
      </c>
      <c r="H77" s="12" t="s">
        <v>202</v>
      </c>
    </row>
    <row r="78" spans="2:8" ht="20.100000000000001" customHeight="1">
      <c r="B78" s="55" t="s">
        <v>212</v>
      </c>
      <c r="C78" s="55" t="s">
        <v>211</v>
      </c>
      <c r="D78" s="89">
        <v>7</v>
      </c>
      <c r="E78" s="89" t="s">
        <v>375</v>
      </c>
      <c r="F78" s="89">
        <v>7.01</v>
      </c>
      <c r="G78" s="89" t="s">
        <v>375</v>
      </c>
      <c r="H78" s="86" t="s">
        <v>217</v>
      </c>
    </row>
    <row r="79" spans="2:8" ht="20.100000000000001" customHeight="1">
      <c r="B79" s="55" t="s">
        <v>117</v>
      </c>
      <c r="C79" s="55" t="s">
        <v>118</v>
      </c>
      <c r="D79" s="89">
        <v>0.55000000000000004</v>
      </c>
      <c r="E79" s="89">
        <v>0.55000000000000004</v>
      </c>
      <c r="F79" s="89">
        <v>0.55000000000000004</v>
      </c>
      <c r="G79" s="89" t="s">
        <v>375</v>
      </c>
      <c r="H79" s="86" t="s">
        <v>333</v>
      </c>
    </row>
    <row r="80" spans="2:8" ht="20.100000000000001" customHeight="1">
      <c r="B80" s="55" t="s">
        <v>334</v>
      </c>
      <c r="C80" s="84" t="s">
        <v>335</v>
      </c>
      <c r="D80" s="89" t="s">
        <v>375</v>
      </c>
      <c r="E80" s="89" t="s">
        <v>375</v>
      </c>
      <c r="F80" s="89" t="s">
        <v>375</v>
      </c>
      <c r="G80" s="89" t="s">
        <v>375</v>
      </c>
      <c r="H80" s="87" t="s">
        <v>336</v>
      </c>
    </row>
    <row r="81" spans="2:8" ht="20.100000000000001" customHeight="1">
      <c r="B81" s="54" t="s">
        <v>76</v>
      </c>
      <c r="C81" s="81"/>
      <c r="D81" s="82"/>
      <c r="E81" s="82"/>
      <c r="F81" s="82"/>
      <c r="G81" s="82"/>
      <c r="H81" s="83" t="s">
        <v>30</v>
      </c>
    </row>
    <row r="82" spans="2:8" ht="20.100000000000001" customHeight="1">
      <c r="B82" s="55" t="s">
        <v>56</v>
      </c>
      <c r="C82" s="55" t="s">
        <v>57</v>
      </c>
      <c r="D82" s="89">
        <v>2.58</v>
      </c>
      <c r="E82" s="89">
        <v>2.65</v>
      </c>
      <c r="F82" s="89">
        <v>2.65</v>
      </c>
      <c r="G82" s="89">
        <v>2.63</v>
      </c>
      <c r="H82" s="12" t="s">
        <v>58</v>
      </c>
    </row>
    <row r="83" spans="2:8" ht="20.100000000000001" customHeight="1">
      <c r="B83" s="55" t="s">
        <v>156</v>
      </c>
      <c r="C83" s="55" t="s">
        <v>155</v>
      </c>
      <c r="D83" s="89">
        <v>5.4</v>
      </c>
      <c r="E83" s="89" t="s">
        <v>375</v>
      </c>
      <c r="F83" s="89">
        <v>5.41</v>
      </c>
      <c r="G83" s="89">
        <v>5.41</v>
      </c>
      <c r="H83" s="12" t="s">
        <v>157</v>
      </c>
    </row>
    <row r="84" spans="2:8" ht="20.100000000000001" customHeight="1">
      <c r="B84" s="55" t="s">
        <v>186</v>
      </c>
      <c r="C84" s="55" t="s">
        <v>184</v>
      </c>
      <c r="D84" s="89" t="s">
        <v>375</v>
      </c>
      <c r="E84" s="89">
        <v>20.75</v>
      </c>
      <c r="F84" s="89">
        <v>22</v>
      </c>
      <c r="G84" s="89">
        <v>22.99</v>
      </c>
      <c r="H84" s="12" t="s">
        <v>195</v>
      </c>
    </row>
    <row r="85" spans="2:8" ht="20.100000000000001" customHeight="1">
      <c r="B85" s="55" t="s">
        <v>337</v>
      </c>
      <c r="C85" s="55" t="s">
        <v>338</v>
      </c>
      <c r="D85" s="89" t="s">
        <v>375</v>
      </c>
      <c r="E85" s="89" t="s">
        <v>375</v>
      </c>
      <c r="F85" s="89" t="s">
        <v>375</v>
      </c>
      <c r="G85" s="89" t="s">
        <v>375</v>
      </c>
      <c r="H85" s="12" t="s">
        <v>339</v>
      </c>
    </row>
    <row r="86" spans="2:8" ht="20.100000000000001" customHeight="1">
      <c r="B86" s="55" t="s">
        <v>59</v>
      </c>
      <c r="C86" s="55" t="s">
        <v>34</v>
      </c>
      <c r="D86" s="89">
        <v>6.4</v>
      </c>
      <c r="E86" s="89">
        <v>6.64</v>
      </c>
      <c r="F86" s="89">
        <v>6.9</v>
      </c>
      <c r="G86" s="89">
        <v>6.84</v>
      </c>
      <c r="H86" s="12" t="s">
        <v>35</v>
      </c>
    </row>
    <row r="87" spans="2:8" ht="20.100000000000001" customHeight="1">
      <c r="B87" s="55" t="s">
        <v>60</v>
      </c>
      <c r="C87" s="55" t="s">
        <v>41</v>
      </c>
      <c r="D87" s="89" t="s">
        <v>233</v>
      </c>
      <c r="E87" s="89" t="s">
        <v>233</v>
      </c>
      <c r="F87" s="89" t="s">
        <v>233</v>
      </c>
      <c r="G87" s="89" t="s">
        <v>233</v>
      </c>
      <c r="H87" s="12" t="s">
        <v>61</v>
      </c>
    </row>
    <row r="88" spans="2:8" ht="20.100000000000001" customHeight="1">
      <c r="B88" s="55" t="s">
        <v>340</v>
      </c>
      <c r="C88" s="55" t="s">
        <v>77</v>
      </c>
      <c r="D88" s="89">
        <v>1.5</v>
      </c>
      <c r="E88" s="89">
        <v>1.65</v>
      </c>
      <c r="F88" s="89">
        <v>1.65</v>
      </c>
      <c r="G88" s="89">
        <v>1.7</v>
      </c>
      <c r="H88" s="12" t="s">
        <v>78</v>
      </c>
    </row>
    <row r="89" spans="2:8" ht="20.100000000000001" customHeight="1">
      <c r="B89" s="55" t="s">
        <v>341</v>
      </c>
      <c r="C89" s="55" t="s">
        <v>342</v>
      </c>
      <c r="D89" s="89">
        <v>1.24</v>
      </c>
      <c r="E89" s="89">
        <v>1.25</v>
      </c>
      <c r="F89" s="89">
        <v>1.33</v>
      </c>
      <c r="G89" s="89">
        <v>1.34</v>
      </c>
      <c r="H89" s="12" t="s">
        <v>343</v>
      </c>
    </row>
    <row r="90" spans="2:8" ht="20.100000000000001" customHeight="1">
      <c r="B90" s="55" t="s">
        <v>344</v>
      </c>
      <c r="C90" s="55" t="s">
        <v>145</v>
      </c>
      <c r="D90" s="89">
        <v>1.8</v>
      </c>
      <c r="E90" s="89">
        <v>1.9</v>
      </c>
      <c r="F90" s="89">
        <v>1.92</v>
      </c>
      <c r="G90" s="89">
        <v>1.9</v>
      </c>
      <c r="H90" s="12" t="s">
        <v>146</v>
      </c>
    </row>
    <row r="91" spans="2:8" ht="20.100000000000001" customHeight="1">
      <c r="B91" s="55" t="s">
        <v>103</v>
      </c>
      <c r="C91" s="55" t="s">
        <v>79</v>
      </c>
      <c r="D91" s="89">
        <v>1.6</v>
      </c>
      <c r="E91" s="89">
        <v>1.53</v>
      </c>
      <c r="F91" s="89">
        <v>1.6</v>
      </c>
      <c r="G91" s="89">
        <v>1.6</v>
      </c>
      <c r="H91" s="12" t="s">
        <v>80</v>
      </c>
    </row>
    <row r="92" spans="2:8" ht="20.100000000000001" customHeight="1">
      <c r="B92" s="55" t="s">
        <v>62</v>
      </c>
      <c r="C92" s="55" t="s">
        <v>46</v>
      </c>
      <c r="D92" s="89">
        <v>2.74</v>
      </c>
      <c r="E92" s="89">
        <v>2.79</v>
      </c>
      <c r="F92" s="89">
        <v>2.74</v>
      </c>
      <c r="G92" s="89">
        <v>2.74</v>
      </c>
      <c r="H92" s="12" t="s">
        <v>44</v>
      </c>
    </row>
    <row r="93" spans="2:8" ht="20.100000000000001" customHeight="1">
      <c r="B93" s="55" t="s">
        <v>81</v>
      </c>
      <c r="C93" s="55" t="s">
        <v>82</v>
      </c>
      <c r="D93" s="89">
        <v>2.97</v>
      </c>
      <c r="E93" s="89">
        <v>2.9</v>
      </c>
      <c r="F93" s="89">
        <v>2.95</v>
      </c>
      <c r="G93" s="89">
        <v>2.93</v>
      </c>
      <c r="H93" s="12" t="s">
        <v>83</v>
      </c>
    </row>
    <row r="94" spans="2:8" ht="20.100000000000001" customHeight="1">
      <c r="B94" s="55" t="s">
        <v>127</v>
      </c>
      <c r="C94" s="55" t="s">
        <v>126</v>
      </c>
      <c r="D94" s="89" t="s">
        <v>375</v>
      </c>
      <c r="E94" s="89">
        <v>5.6</v>
      </c>
      <c r="F94" s="89" t="s">
        <v>375</v>
      </c>
      <c r="G94" s="89" t="s">
        <v>375</v>
      </c>
      <c r="H94" s="12" t="s">
        <v>129</v>
      </c>
    </row>
    <row r="95" spans="2:8" ht="20.100000000000001" customHeight="1">
      <c r="B95" s="55" t="s">
        <v>187</v>
      </c>
      <c r="C95" s="55" t="s">
        <v>185</v>
      </c>
      <c r="D95" s="89">
        <v>1.2</v>
      </c>
      <c r="E95" s="89">
        <v>1.2</v>
      </c>
      <c r="F95" s="89" t="s">
        <v>375</v>
      </c>
      <c r="G95" s="89">
        <v>1.2</v>
      </c>
      <c r="H95" s="12" t="s">
        <v>194</v>
      </c>
    </row>
    <row r="96" spans="2:8" ht="20.100000000000001" customHeight="1">
      <c r="B96" s="55" t="s">
        <v>345</v>
      </c>
      <c r="C96" s="55" t="s">
        <v>154</v>
      </c>
      <c r="D96" s="89">
        <v>1.9</v>
      </c>
      <c r="E96" s="89">
        <v>2</v>
      </c>
      <c r="F96" s="89">
        <v>2</v>
      </c>
      <c r="G96" s="89" t="s">
        <v>375</v>
      </c>
      <c r="H96" s="12" t="s">
        <v>158</v>
      </c>
    </row>
    <row r="97" spans="2:8" ht="20.100000000000001" customHeight="1">
      <c r="B97" s="55" t="s">
        <v>84</v>
      </c>
      <c r="C97" s="55" t="s">
        <v>85</v>
      </c>
      <c r="D97" s="89">
        <v>2.35</v>
      </c>
      <c r="E97" s="89">
        <v>2.35</v>
      </c>
      <c r="F97" s="89" t="s">
        <v>375</v>
      </c>
      <c r="G97" s="89">
        <v>2.35</v>
      </c>
      <c r="H97" s="12" t="s">
        <v>86</v>
      </c>
    </row>
    <row r="98" spans="2:8" ht="20.100000000000001" customHeight="1">
      <c r="B98" s="55" t="s">
        <v>87</v>
      </c>
      <c r="C98" s="55" t="s">
        <v>88</v>
      </c>
      <c r="D98" s="89" t="s">
        <v>233</v>
      </c>
      <c r="E98" s="89" t="s">
        <v>233</v>
      </c>
      <c r="F98" s="89" t="s">
        <v>233</v>
      </c>
      <c r="G98" s="89" t="s">
        <v>233</v>
      </c>
      <c r="H98" s="12" t="s">
        <v>89</v>
      </c>
    </row>
    <row r="99" spans="2:8" ht="20.100000000000001" customHeight="1">
      <c r="B99" s="55" t="s">
        <v>346</v>
      </c>
      <c r="C99" s="55" t="s">
        <v>347</v>
      </c>
      <c r="D99" s="89" t="s">
        <v>375</v>
      </c>
      <c r="E99" s="89" t="s">
        <v>375</v>
      </c>
      <c r="F99" s="89" t="s">
        <v>375</v>
      </c>
      <c r="G99" s="89" t="s">
        <v>375</v>
      </c>
      <c r="H99" s="12" t="s">
        <v>348</v>
      </c>
    </row>
    <row r="100" spans="2:8" ht="20.100000000000001" customHeight="1">
      <c r="B100" s="55" t="s">
        <v>349</v>
      </c>
      <c r="C100" s="55" t="s">
        <v>191</v>
      </c>
      <c r="D100" s="89">
        <v>1.35</v>
      </c>
      <c r="E100" s="89">
        <v>1.35</v>
      </c>
      <c r="F100" s="89">
        <v>1.35</v>
      </c>
      <c r="G100" s="89">
        <v>1.65</v>
      </c>
      <c r="H100" s="12" t="s">
        <v>192</v>
      </c>
    </row>
    <row r="101" spans="2:8" ht="20.100000000000001" customHeight="1">
      <c r="B101" s="55" t="s">
        <v>350</v>
      </c>
      <c r="C101" s="55" t="s">
        <v>131</v>
      </c>
      <c r="D101" s="89">
        <v>1</v>
      </c>
      <c r="E101" s="89" t="s">
        <v>375</v>
      </c>
      <c r="F101" s="89">
        <v>1</v>
      </c>
      <c r="G101" s="89" t="s">
        <v>375</v>
      </c>
      <c r="H101" s="88" t="s">
        <v>132</v>
      </c>
    </row>
    <row r="102" spans="2:8" ht="20.100000000000001" customHeight="1">
      <c r="B102" s="54" t="s">
        <v>351</v>
      </c>
      <c r="C102" s="81"/>
      <c r="D102" s="82"/>
      <c r="E102" s="82"/>
      <c r="F102" s="82"/>
      <c r="G102" s="82"/>
      <c r="H102" s="83" t="s">
        <v>63</v>
      </c>
    </row>
    <row r="103" spans="2:8" ht="20.100000000000001" customHeight="1">
      <c r="B103" s="55" t="s">
        <v>101</v>
      </c>
      <c r="C103" s="55" t="s">
        <v>102</v>
      </c>
      <c r="D103" s="89">
        <v>18.5</v>
      </c>
      <c r="E103" s="89">
        <v>18.59</v>
      </c>
      <c r="F103" s="89">
        <v>18.59</v>
      </c>
      <c r="G103" s="89">
        <v>18.59</v>
      </c>
      <c r="H103" s="12" t="s">
        <v>104</v>
      </c>
    </row>
    <row r="104" spans="2:8" ht="20.100000000000001" customHeight="1">
      <c r="B104" s="55" t="s">
        <v>90</v>
      </c>
      <c r="C104" s="55" t="s">
        <v>91</v>
      </c>
      <c r="D104" s="89" t="s">
        <v>375</v>
      </c>
      <c r="E104" s="89">
        <v>9.18</v>
      </c>
      <c r="F104" s="89">
        <v>9.25</v>
      </c>
      <c r="G104" s="89">
        <v>9.18</v>
      </c>
      <c r="H104" s="12" t="s">
        <v>92</v>
      </c>
    </row>
    <row r="105" spans="2:8" ht="20.100000000000001" customHeight="1">
      <c r="B105" s="55" t="s">
        <v>174</v>
      </c>
      <c r="C105" s="55" t="s">
        <v>175</v>
      </c>
      <c r="D105" s="89">
        <v>103</v>
      </c>
      <c r="E105" s="89" t="s">
        <v>375</v>
      </c>
      <c r="F105" s="89" t="s">
        <v>375</v>
      </c>
      <c r="G105" s="89" t="s">
        <v>375</v>
      </c>
      <c r="H105" s="12" t="s">
        <v>176</v>
      </c>
    </row>
    <row r="106" spans="2:8" ht="20.100000000000001" customHeight="1">
      <c r="B106" s="55" t="s">
        <v>109</v>
      </c>
      <c r="C106" s="55" t="s">
        <v>110</v>
      </c>
      <c r="D106" s="89">
        <v>12.49</v>
      </c>
      <c r="E106" s="89">
        <v>12.31</v>
      </c>
      <c r="F106" s="89">
        <v>12.4</v>
      </c>
      <c r="G106" s="89">
        <v>12</v>
      </c>
      <c r="H106" s="12" t="s">
        <v>111</v>
      </c>
    </row>
    <row r="107" spans="2:8" ht="20.100000000000001" customHeight="1">
      <c r="B107" s="55" t="s">
        <v>373</v>
      </c>
      <c r="C107" s="55" t="s">
        <v>105</v>
      </c>
      <c r="D107" s="89" t="s">
        <v>375</v>
      </c>
      <c r="E107" s="89">
        <v>8.6</v>
      </c>
      <c r="F107" s="89" t="s">
        <v>375</v>
      </c>
      <c r="G107" s="89" t="s">
        <v>375</v>
      </c>
      <c r="H107" s="12" t="s">
        <v>108</v>
      </c>
    </row>
    <row r="108" spans="2:8" ht="20.100000000000001" customHeight="1">
      <c r="B108" s="55" t="s">
        <v>352</v>
      </c>
      <c r="C108" s="55" t="s">
        <v>353</v>
      </c>
      <c r="D108" s="89" t="s">
        <v>375</v>
      </c>
      <c r="E108" s="89" t="s">
        <v>375</v>
      </c>
      <c r="F108" s="89" t="s">
        <v>375</v>
      </c>
      <c r="G108" s="89">
        <v>14</v>
      </c>
      <c r="H108" s="12" t="s">
        <v>354</v>
      </c>
    </row>
    <row r="109" spans="2:8" ht="20.100000000000001" customHeight="1">
      <c r="B109" s="55" t="s">
        <v>125</v>
      </c>
      <c r="C109" s="55" t="s">
        <v>124</v>
      </c>
      <c r="D109" s="89">
        <v>68</v>
      </c>
      <c r="E109" s="89">
        <v>62</v>
      </c>
      <c r="F109" s="89">
        <v>60</v>
      </c>
      <c r="G109" s="89" t="s">
        <v>375</v>
      </c>
      <c r="H109" s="12" t="s">
        <v>130</v>
      </c>
    </row>
    <row r="110" spans="2:8" ht="20.100000000000001" customHeight="1">
      <c r="B110" s="55" t="s">
        <v>355</v>
      </c>
      <c r="C110" s="55" t="s">
        <v>213</v>
      </c>
      <c r="D110" s="89" t="s">
        <v>233</v>
      </c>
      <c r="E110" s="89" t="s">
        <v>233</v>
      </c>
      <c r="F110" s="89" t="s">
        <v>233</v>
      </c>
      <c r="G110" s="89" t="s">
        <v>233</v>
      </c>
      <c r="H110" s="12" t="s">
        <v>216</v>
      </c>
    </row>
    <row r="111" spans="2:8" ht="20.100000000000001" customHeight="1">
      <c r="B111" s="55" t="s">
        <v>356</v>
      </c>
      <c r="C111" s="55" t="s">
        <v>172</v>
      </c>
      <c r="D111" s="89" t="s">
        <v>375</v>
      </c>
      <c r="E111" s="89" t="s">
        <v>375</v>
      </c>
      <c r="F111" s="89" t="s">
        <v>375</v>
      </c>
      <c r="G111" s="89">
        <v>27.3</v>
      </c>
      <c r="H111" s="86" t="s">
        <v>173</v>
      </c>
    </row>
    <row r="112" spans="2:8" ht="20.100000000000001" customHeight="1">
      <c r="B112" s="54" t="s">
        <v>357</v>
      </c>
      <c r="C112" s="81"/>
      <c r="D112" s="82"/>
      <c r="E112" s="82"/>
      <c r="F112" s="82"/>
      <c r="G112" s="82"/>
      <c r="H112" s="83" t="s">
        <v>29</v>
      </c>
    </row>
    <row r="113" spans="2:8" ht="20.100000000000001" customHeight="1">
      <c r="B113" s="55" t="s">
        <v>358</v>
      </c>
      <c r="C113" s="55" t="s">
        <v>218</v>
      </c>
      <c r="D113" s="89">
        <v>0.36</v>
      </c>
      <c r="E113" s="89" t="s">
        <v>375</v>
      </c>
      <c r="F113" s="89" t="s">
        <v>375</v>
      </c>
      <c r="G113" s="89" t="s">
        <v>375</v>
      </c>
      <c r="H113" s="12" t="s">
        <v>219</v>
      </c>
    </row>
    <row r="114" spans="2:8" ht="20.100000000000001" customHeight="1">
      <c r="B114" s="55" t="s">
        <v>221</v>
      </c>
      <c r="C114" s="55" t="s">
        <v>222</v>
      </c>
      <c r="D114" s="89" t="s">
        <v>375</v>
      </c>
      <c r="E114" s="89" t="s">
        <v>375</v>
      </c>
      <c r="F114" s="89">
        <v>2.11</v>
      </c>
      <c r="G114" s="89" t="s">
        <v>375</v>
      </c>
      <c r="H114" s="12" t="s">
        <v>224</v>
      </c>
    </row>
    <row r="115" spans="2:8" ht="20.100000000000001" customHeight="1">
      <c r="B115" s="55" t="s">
        <v>359</v>
      </c>
      <c r="C115" s="55" t="s">
        <v>204</v>
      </c>
      <c r="D115" s="89">
        <v>5.99</v>
      </c>
      <c r="E115" s="89" t="s">
        <v>375</v>
      </c>
      <c r="F115" s="89" t="s">
        <v>375</v>
      </c>
      <c r="G115" s="89" t="s">
        <v>375</v>
      </c>
      <c r="H115" s="12" t="s">
        <v>205</v>
      </c>
    </row>
    <row r="116" spans="2:8" ht="20.100000000000001" customHeight="1">
      <c r="B116" s="55" t="s">
        <v>360</v>
      </c>
      <c r="C116" s="55" t="s">
        <v>141</v>
      </c>
      <c r="D116" s="89">
        <v>6.7</v>
      </c>
      <c r="E116" s="89">
        <v>6.6</v>
      </c>
      <c r="F116" s="89">
        <v>6.6</v>
      </c>
      <c r="G116" s="89">
        <v>6.59</v>
      </c>
      <c r="H116" s="12" t="s">
        <v>142</v>
      </c>
    </row>
    <row r="117" spans="2:8" ht="20.100000000000001" customHeight="1">
      <c r="B117" s="55" t="s">
        <v>361</v>
      </c>
      <c r="C117" s="55" t="s">
        <v>362</v>
      </c>
      <c r="D117" s="89" t="s">
        <v>375</v>
      </c>
      <c r="E117" s="89">
        <v>5.25</v>
      </c>
      <c r="F117" s="89">
        <v>5.3</v>
      </c>
      <c r="G117" s="89" t="s">
        <v>375</v>
      </c>
      <c r="H117" s="12" t="s">
        <v>363</v>
      </c>
    </row>
    <row r="118" spans="2:8" ht="20.100000000000001" customHeight="1">
      <c r="B118" s="55" t="s">
        <v>364</v>
      </c>
      <c r="C118" s="55" t="s">
        <v>188</v>
      </c>
      <c r="D118" s="89" t="s">
        <v>375</v>
      </c>
      <c r="E118" s="89" t="s">
        <v>375</v>
      </c>
      <c r="F118" s="89" t="s">
        <v>375</v>
      </c>
      <c r="G118" s="89">
        <v>9</v>
      </c>
      <c r="H118" s="12" t="s">
        <v>193</v>
      </c>
    </row>
    <row r="119" spans="2:8" ht="20.100000000000001" customHeight="1">
      <c r="B119" s="55" t="s">
        <v>365</v>
      </c>
      <c r="C119" s="55" t="s">
        <v>366</v>
      </c>
      <c r="D119" s="89">
        <v>9.3000000000000007</v>
      </c>
      <c r="E119" s="89">
        <v>9</v>
      </c>
      <c r="F119" s="89">
        <v>9</v>
      </c>
      <c r="G119" s="89">
        <v>8.1</v>
      </c>
      <c r="H119" s="12" t="s">
        <v>367</v>
      </c>
    </row>
    <row r="120" spans="2:8">
      <c r="F120"/>
    </row>
  </sheetData>
  <mergeCells count="18">
    <mergeCell ref="B1:H1"/>
    <mergeCell ref="B2:H2"/>
    <mergeCell ref="B3:B4"/>
    <mergeCell ref="C3:C4"/>
    <mergeCell ref="D3:D4"/>
    <mergeCell ref="H3:H4"/>
    <mergeCell ref="E3:E4"/>
    <mergeCell ref="G3:G4"/>
    <mergeCell ref="F3:F4"/>
    <mergeCell ref="B65:H65"/>
    <mergeCell ref="B66:H66"/>
    <mergeCell ref="B67:B68"/>
    <mergeCell ref="C67:C68"/>
    <mergeCell ref="H67:H68"/>
    <mergeCell ref="D67:D68"/>
    <mergeCell ref="E67:E68"/>
    <mergeCell ref="G67:G68"/>
    <mergeCell ref="F67:F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2"/>
  <sheetViews>
    <sheetView rightToLeft="1" topLeftCell="A4" zoomScale="115" zoomScaleNormal="115" workbookViewId="0">
      <selection activeCell="A61" sqref="A61:N66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1406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62" t="s">
        <v>419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</row>
    <row r="2" spans="1:14" ht="25.5" customHeight="1">
      <c r="A2" s="24" t="s">
        <v>5</v>
      </c>
      <c r="B2" s="164" t="s">
        <v>420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56" t="s">
        <v>3</v>
      </c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8"/>
    </row>
    <row r="5" spans="1:14" ht="20.100000000000001" customHeight="1">
      <c r="A5" s="32" t="s">
        <v>371</v>
      </c>
      <c r="B5" s="33" t="s">
        <v>169</v>
      </c>
      <c r="C5" s="34">
        <v>0.66</v>
      </c>
      <c r="D5" s="35">
        <v>0.82</v>
      </c>
      <c r="E5" s="35">
        <v>0.66</v>
      </c>
      <c r="F5" s="36">
        <v>0.68</v>
      </c>
      <c r="G5" s="36">
        <v>0.68</v>
      </c>
      <c r="H5" s="36">
        <v>0.66</v>
      </c>
      <c r="I5" s="37">
        <v>3.0303030303030276</v>
      </c>
      <c r="J5" s="38">
        <v>143</v>
      </c>
      <c r="K5" s="38">
        <v>144108870</v>
      </c>
      <c r="L5" s="38">
        <v>97513428.75</v>
      </c>
      <c r="M5" s="39">
        <v>4</v>
      </c>
      <c r="N5" s="40" t="s">
        <v>170</v>
      </c>
    </row>
    <row r="6" spans="1:14" ht="20.100000000000001" customHeight="1">
      <c r="A6" s="32" t="s">
        <v>396</v>
      </c>
      <c r="B6" s="33" t="s">
        <v>36</v>
      </c>
      <c r="C6" s="34">
        <v>2.61</v>
      </c>
      <c r="D6" s="35">
        <v>2.91</v>
      </c>
      <c r="E6" s="35">
        <v>2.61</v>
      </c>
      <c r="F6" s="36">
        <v>2.77</v>
      </c>
      <c r="G6" s="36">
        <v>2.86</v>
      </c>
      <c r="H6" s="36">
        <v>2.61</v>
      </c>
      <c r="I6" s="37">
        <v>9.578544061302674</v>
      </c>
      <c r="J6" s="38">
        <v>584</v>
      </c>
      <c r="K6" s="38">
        <v>217437752</v>
      </c>
      <c r="L6" s="38">
        <v>602441084.13999999</v>
      </c>
      <c r="M6" s="39">
        <v>4</v>
      </c>
      <c r="N6" s="40" t="s">
        <v>48</v>
      </c>
    </row>
    <row r="7" spans="1:14" ht="20.100000000000001" customHeight="1">
      <c r="A7" s="32" t="s">
        <v>98</v>
      </c>
      <c r="B7" s="33" t="s">
        <v>99</v>
      </c>
      <c r="C7" s="34">
        <v>1.06</v>
      </c>
      <c r="D7" s="35">
        <v>1.1100000000000001</v>
      </c>
      <c r="E7" s="35">
        <v>1.06</v>
      </c>
      <c r="F7" s="36">
        <v>1.07</v>
      </c>
      <c r="G7" s="36">
        <v>1.07</v>
      </c>
      <c r="H7" s="36">
        <v>1.06</v>
      </c>
      <c r="I7" s="37">
        <v>0.94339622641510523</v>
      </c>
      <c r="J7" s="38">
        <v>200</v>
      </c>
      <c r="K7" s="38">
        <v>127322836</v>
      </c>
      <c r="L7" s="38">
        <v>136704028.06</v>
      </c>
      <c r="M7" s="39">
        <v>4</v>
      </c>
      <c r="N7" s="40" t="s">
        <v>100</v>
      </c>
    </row>
    <row r="8" spans="1:14" ht="20.100000000000001" customHeight="1">
      <c r="A8" s="32" t="s">
        <v>380</v>
      </c>
      <c r="B8" s="33" t="s">
        <v>45</v>
      </c>
      <c r="C8" s="34">
        <v>0.09</v>
      </c>
      <c r="D8" s="35">
        <v>0.09</v>
      </c>
      <c r="E8" s="35">
        <v>0.08</v>
      </c>
      <c r="F8" s="36">
        <v>0.08</v>
      </c>
      <c r="G8" s="36">
        <v>0.08</v>
      </c>
      <c r="H8" s="36">
        <v>0.08</v>
      </c>
      <c r="I8" s="37">
        <v>0</v>
      </c>
      <c r="J8" s="38">
        <v>13</v>
      </c>
      <c r="K8" s="38">
        <v>57227520</v>
      </c>
      <c r="L8" s="38">
        <v>4578213.5999999996</v>
      </c>
      <c r="M8" s="39">
        <v>3</v>
      </c>
      <c r="N8" s="40" t="s">
        <v>66</v>
      </c>
    </row>
    <row r="9" spans="1:14" ht="20.100000000000001" customHeight="1">
      <c r="A9" s="32" t="s">
        <v>390</v>
      </c>
      <c r="B9" s="33" t="s">
        <v>25</v>
      </c>
      <c r="C9" s="34">
        <v>0.25</v>
      </c>
      <c r="D9" s="35">
        <v>0.26</v>
      </c>
      <c r="E9" s="35">
        <v>0.24</v>
      </c>
      <c r="F9" s="36">
        <v>0.25</v>
      </c>
      <c r="G9" s="36">
        <v>0.26</v>
      </c>
      <c r="H9" s="36">
        <v>0.25</v>
      </c>
      <c r="I9" s="37">
        <v>4.0000000000000036</v>
      </c>
      <c r="J9" s="38">
        <v>20</v>
      </c>
      <c r="K9" s="38">
        <v>45296596</v>
      </c>
      <c r="L9" s="38">
        <v>11482028.99</v>
      </c>
      <c r="M9" s="39">
        <v>4</v>
      </c>
      <c r="N9" s="40" t="s">
        <v>26</v>
      </c>
    </row>
    <row r="10" spans="1:14" ht="20.100000000000001" customHeight="1">
      <c r="A10" s="32" t="s">
        <v>50</v>
      </c>
      <c r="B10" s="33" t="s">
        <v>51</v>
      </c>
      <c r="C10" s="34">
        <v>4</v>
      </c>
      <c r="D10" s="35">
        <v>4.0599999999999996</v>
      </c>
      <c r="E10" s="35">
        <v>4</v>
      </c>
      <c r="F10" s="36">
        <v>4.03</v>
      </c>
      <c r="G10" s="36">
        <v>4.0599999999999996</v>
      </c>
      <c r="H10" s="36">
        <v>4</v>
      </c>
      <c r="I10" s="37">
        <v>1.4999999999999902</v>
      </c>
      <c r="J10" s="38">
        <v>337</v>
      </c>
      <c r="K10" s="38">
        <v>62463520</v>
      </c>
      <c r="L10" s="38">
        <v>251631248.94</v>
      </c>
      <c r="M10" s="39">
        <v>4</v>
      </c>
      <c r="N10" s="40" t="s">
        <v>52</v>
      </c>
    </row>
    <row r="11" spans="1:14" ht="20.100000000000001" customHeight="1">
      <c r="A11" s="32" t="s">
        <v>228</v>
      </c>
      <c r="B11" s="33" t="s">
        <v>229</v>
      </c>
      <c r="C11" s="34">
        <v>0.2</v>
      </c>
      <c r="D11" s="35">
        <v>0.2</v>
      </c>
      <c r="E11" s="35">
        <v>0.19</v>
      </c>
      <c r="F11" s="36">
        <v>0.19</v>
      </c>
      <c r="G11" s="36">
        <v>0.2</v>
      </c>
      <c r="H11" s="36">
        <v>0.2</v>
      </c>
      <c r="I11" s="37">
        <v>0</v>
      </c>
      <c r="J11" s="38">
        <v>71</v>
      </c>
      <c r="K11" s="38">
        <v>232668611</v>
      </c>
      <c r="L11" s="38">
        <v>44235408.809999995</v>
      </c>
      <c r="M11" s="39">
        <v>4</v>
      </c>
      <c r="N11" s="40" t="s">
        <v>230</v>
      </c>
    </row>
    <row r="12" spans="1:14" ht="20.100000000000001" customHeight="1">
      <c r="A12" s="32" t="s">
        <v>73</v>
      </c>
      <c r="B12" s="33" t="s">
        <v>74</v>
      </c>
      <c r="C12" s="34">
        <v>0.22</v>
      </c>
      <c r="D12" s="35">
        <v>0.24</v>
      </c>
      <c r="E12" s="35">
        <v>0.22</v>
      </c>
      <c r="F12" s="36">
        <v>0.23</v>
      </c>
      <c r="G12" s="36">
        <v>0.23</v>
      </c>
      <c r="H12" s="36">
        <v>0.23</v>
      </c>
      <c r="I12" s="37">
        <v>0</v>
      </c>
      <c r="J12" s="38">
        <v>16</v>
      </c>
      <c r="K12" s="38">
        <v>25130627</v>
      </c>
      <c r="L12" s="38">
        <v>5731386.2200000007</v>
      </c>
      <c r="M12" s="39">
        <v>2</v>
      </c>
      <c r="N12" s="40" t="s">
        <v>75</v>
      </c>
    </row>
    <row r="13" spans="1:14" ht="20.100000000000001" customHeight="1">
      <c r="A13" s="32" t="s">
        <v>53</v>
      </c>
      <c r="B13" s="33" t="s">
        <v>42</v>
      </c>
      <c r="C13" s="34">
        <v>0.35</v>
      </c>
      <c r="D13" s="35">
        <v>0.36</v>
      </c>
      <c r="E13" s="35">
        <v>0.35</v>
      </c>
      <c r="F13" s="36">
        <v>0.36</v>
      </c>
      <c r="G13" s="36">
        <v>0.36</v>
      </c>
      <c r="H13" s="36">
        <v>0.35</v>
      </c>
      <c r="I13" s="37">
        <v>2.8571428571428692</v>
      </c>
      <c r="J13" s="38">
        <v>55</v>
      </c>
      <c r="K13" s="38">
        <v>157027154</v>
      </c>
      <c r="L13" s="38">
        <v>55786491.280000001</v>
      </c>
      <c r="M13" s="39">
        <v>4</v>
      </c>
      <c r="N13" s="40" t="s">
        <v>43</v>
      </c>
    </row>
    <row r="14" spans="1:14" ht="20.100000000000001" customHeight="1">
      <c r="A14" s="32" t="s">
        <v>54</v>
      </c>
      <c r="B14" s="33" t="s">
        <v>39</v>
      </c>
      <c r="C14" s="34">
        <v>0.13</v>
      </c>
      <c r="D14" s="35">
        <v>0.14000000000000001</v>
      </c>
      <c r="E14" s="35">
        <v>0.13</v>
      </c>
      <c r="F14" s="36">
        <v>0.13</v>
      </c>
      <c r="G14" s="36">
        <v>0.14000000000000001</v>
      </c>
      <c r="H14" s="36">
        <v>0.13</v>
      </c>
      <c r="I14" s="37">
        <v>7.6923076923077094</v>
      </c>
      <c r="J14" s="38">
        <v>10</v>
      </c>
      <c r="K14" s="38">
        <v>13948107</v>
      </c>
      <c r="L14" s="38">
        <v>1824034.93</v>
      </c>
      <c r="M14" s="39">
        <v>3</v>
      </c>
      <c r="N14" s="40" t="s">
        <v>40</v>
      </c>
    </row>
    <row r="15" spans="1:14" ht="20.100000000000001" customHeight="1">
      <c r="A15" s="32" t="s">
        <v>404</v>
      </c>
      <c r="B15" s="33" t="s">
        <v>220</v>
      </c>
      <c r="C15" s="34">
        <v>0.17</v>
      </c>
      <c r="D15" s="35">
        <v>0.17</v>
      </c>
      <c r="E15" s="35">
        <v>0.17</v>
      </c>
      <c r="F15" s="36">
        <v>0.17</v>
      </c>
      <c r="G15" s="36">
        <v>0.17</v>
      </c>
      <c r="H15" s="36">
        <v>0.16</v>
      </c>
      <c r="I15" s="37">
        <v>6.25</v>
      </c>
      <c r="J15" s="38">
        <v>1</v>
      </c>
      <c r="K15" s="38">
        <v>1000000</v>
      </c>
      <c r="L15" s="38">
        <v>170000</v>
      </c>
      <c r="M15" s="39">
        <v>1</v>
      </c>
      <c r="N15" s="40" t="s">
        <v>223</v>
      </c>
    </row>
    <row r="16" spans="1:14" ht="20.100000000000001" customHeight="1">
      <c r="A16" s="32" t="s">
        <v>400</v>
      </c>
      <c r="B16" s="33" t="s">
        <v>159</v>
      </c>
      <c r="C16" s="34">
        <v>1.2</v>
      </c>
      <c r="D16" s="35">
        <v>1.21</v>
      </c>
      <c r="E16" s="35">
        <v>1.1000000000000001</v>
      </c>
      <c r="F16" s="36">
        <v>1.1499999999999999</v>
      </c>
      <c r="G16" s="36">
        <v>1.1000000000000001</v>
      </c>
      <c r="H16" s="36">
        <v>1.2</v>
      </c>
      <c r="I16" s="37">
        <v>-8.333333333333325</v>
      </c>
      <c r="J16" s="38">
        <v>5</v>
      </c>
      <c r="K16" s="38">
        <v>102000</v>
      </c>
      <c r="L16" s="38">
        <v>117310</v>
      </c>
      <c r="M16" s="39">
        <v>2</v>
      </c>
      <c r="N16" s="40" t="s">
        <v>160</v>
      </c>
    </row>
    <row r="17" spans="1:14" ht="20.100000000000001" customHeight="1">
      <c r="A17" s="32" t="s">
        <v>393</v>
      </c>
      <c r="B17" s="33" t="s">
        <v>123</v>
      </c>
      <c r="C17" s="34">
        <v>0.26</v>
      </c>
      <c r="D17" s="35">
        <v>0.26</v>
      </c>
      <c r="E17" s="35">
        <v>0.25</v>
      </c>
      <c r="F17" s="36">
        <v>0.26</v>
      </c>
      <c r="G17" s="36">
        <v>0.25</v>
      </c>
      <c r="H17" s="36">
        <v>0.26</v>
      </c>
      <c r="I17" s="37">
        <v>-3.8461538461538547</v>
      </c>
      <c r="J17" s="38">
        <v>19</v>
      </c>
      <c r="K17" s="38">
        <v>9373661</v>
      </c>
      <c r="L17" s="38">
        <v>2433003.11</v>
      </c>
      <c r="M17" s="39">
        <v>3</v>
      </c>
      <c r="N17" s="40" t="s">
        <v>128</v>
      </c>
    </row>
    <row r="18" spans="1:14" ht="20.100000000000001" customHeight="1">
      <c r="A18" s="32" t="s">
        <v>38</v>
      </c>
      <c r="B18" s="33" t="s">
        <v>37</v>
      </c>
      <c r="C18" s="34">
        <v>1.73</v>
      </c>
      <c r="D18" s="35">
        <v>1.87</v>
      </c>
      <c r="E18" s="35">
        <v>1.73</v>
      </c>
      <c r="F18" s="36">
        <v>1.81</v>
      </c>
      <c r="G18" s="36">
        <v>1.86</v>
      </c>
      <c r="H18" s="36">
        <v>1.73</v>
      </c>
      <c r="I18" s="37">
        <v>7.5144508670520249</v>
      </c>
      <c r="J18" s="38">
        <v>699</v>
      </c>
      <c r="K18" s="38">
        <v>1540492167</v>
      </c>
      <c r="L18" s="38">
        <v>2788087288.6199999</v>
      </c>
      <c r="M18" s="39">
        <v>4</v>
      </c>
      <c r="N18" s="40" t="s">
        <v>55</v>
      </c>
    </row>
    <row r="19" spans="1:14" ht="20.100000000000001" customHeight="1">
      <c r="A19" s="32" t="s">
        <v>387</v>
      </c>
      <c r="B19" s="33" t="s">
        <v>147</v>
      </c>
      <c r="C19" s="34">
        <v>0.05</v>
      </c>
      <c r="D19" s="34">
        <v>0.06</v>
      </c>
      <c r="E19" s="34">
        <v>0.05</v>
      </c>
      <c r="F19" s="36">
        <v>0.05</v>
      </c>
      <c r="G19" s="36">
        <v>0.06</v>
      </c>
      <c r="H19" s="36">
        <v>0.05</v>
      </c>
      <c r="I19" s="37">
        <v>19.999999999999996</v>
      </c>
      <c r="J19" s="38">
        <v>103</v>
      </c>
      <c r="K19" s="38">
        <v>434283770</v>
      </c>
      <c r="L19" s="38">
        <v>21740648.149999999</v>
      </c>
      <c r="M19" s="39">
        <v>4</v>
      </c>
      <c r="N19" s="40" t="s">
        <v>241</v>
      </c>
    </row>
    <row r="20" spans="1:14" ht="20.100000000000001" customHeight="1">
      <c r="A20" s="32" t="s">
        <v>242</v>
      </c>
      <c r="B20" s="33" t="s">
        <v>243</v>
      </c>
      <c r="C20" s="34">
        <v>0.23</v>
      </c>
      <c r="D20" s="34">
        <v>0.23</v>
      </c>
      <c r="E20" s="34">
        <v>0.23</v>
      </c>
      <c r="F20" s="36">
        <v>0.24</v>
      </c>
      <c r="G20" s="36">
        <v>0.24</v>
      </c>
      <c r="H20" s="36">
        <v>0.24</v>
      </c>
      <c r="I20" s="37">
        <v>0</v>
      </c>
      <c r="J20" s="38">
        <v>1</v>
      </c>
      <c r="K20" s="38">
        <v>11000</v>
      </c>
      <c r="L20" s="38">
        <v>2640</v>
      </c>
      <c r="M20" s="39">
        <v>1</v>
      </c>
      <c r="N20" s="40" t="s">
        <v>244</v>
      </c>
    </row>
    <row r="21" spans="1:14" ht="20.100000000000001" customHeight="1">
      <c r="A21" s="32" t="s">
        <v>199</v>
      </c>
      <c r="B21" s="33" t="s">
        <v>198</v>
      </c>
      <c r="C21" s="34">
        <v>0.75</v>
      </c>
      <c r="D21" s="35">
        <v>0.94</v>
      </c>
      <c r="E21" s="35">
        <v>0.75</v>
      </c>
      <c r="F21" s="36">
        <v>0.83</v>
      </c>
      <c r="G21" s="36">
        <v>0.9</v>
      </c>
      <c r="H21" s="36">
        <v>0.75</v>
      </c>
      <c r="I21" s="37">
        <v>19.999999999999996</v>
      </c>
      <c r="J21" s="38">
        <v>34</v>
      </c>
      <c r="K21" s="38">
        <v>6045768</v>
      </c>
      <c r="L21" s="38">
        <v>5041897.45</v>
      </c>
      <c r="M21" s="39">
        <v>3</v>
      </c>
      <c r="N21" s="40" t="s">
        <v>283</v>
      </c>
    </row>
    <row r="22" spans="1:14" ht="20.100000000000001" customHeight="1">
      <c r="A22" s="41" t="s">
        <v>13</v>
      </c>
      <c r="B22" s="41"/>
      <c r="C22" s="124"/>
      <c r="D22" s="125"/>
      <c r="E22" s="125"/>
      <c r="F22" s="125"/>
      <c r="G22" s="125"/>
      <c r="H22" s="125"/>
      <c r="I22" s="126"/>
      <c r="J22" s="42">
        <f>SUM(J5:J21)</f>
        <v>2311</v>
      </c>
      <c r="K22" s="43">
        <f>SUM(K5:K21)</f>
        <v>3073939959</v>
      </c>
      <c r="L22" s="43">
        <f>SUM(L5:L21)</f>
        <v>4029520141.0499997</v>
      </c>
      <c r="M22" s="43">
        <v>4</v>
      </c>
      <c r="N22" s="41" t="s">
        <v>14</v>
      </c>
    </row>
    <row r="23" spans="1:14" ht="20.100000000000001" customHeight="1">
      <c r="A23" s="44" t="s">
        <v>27</v>
      </c>
      <c r="B23" s="44"/>
      <c r="C23" s="159" t="s">
        <v>95</v>
      </c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1"/>
    </row>
    <row r="24" spans="1:14" ht="20.100000000000001" customHeight="1">
      <c r="A24" s="32" t="s">
        <v>378</v>
      </c>
      <c r="B24" s="33" t="s">
        <v>32</v>
      </c>
      <c r="C24" s="99">
        <v>16.399999999999999</v>
      </c>
      <c r="D24" s="99">
        <v>16.899999999999999</v>
      </c>
      <c r="E24" s="99">
        <v>16.38</v>
      </c>
      <c r="F24" s="36">
        <v>16.73</v>
      </c>
      <c r="G24" s="36">
        <v>16.899999999999999</v>
      </c>
      <c r="H24" s="36">
        <v>16.399999999999999</v>
      </c>
      <c r="I24" s="37">
        <v>3.0487804878048808</v>
      </c>
      <c r="J24" s="38">
        <v>507</v>
      </c>
      <c r="K24" s="38">
        <v>21731795</v>
      </c>
      <c r="L24" s="38">
        <v>363586829.96000004</v>
      </c>
      <c r="M24" s="39">
        <v>4</v>
      </c>
      <c r="N24" s="40" t="s">
        <v>33</v>
      </c>
    </row>
    <row r="25" spans="1:14" ht="20.100000000000001" customHeight="1">
      <c r="A25" s="32" t="s">
        <v>112</v>
      </c>
      <c r="B25" s="33" t="s">
        <v>113</v>
      </c>
      <c r="C25" s="99">
        <v>4.55</v>
      </c>
      <c r="D25" s="99">
        <v>4.7</v>
      </c>
      <c r="E25" s="99">
        <v>4.0999999999999996</v>
      </c>
      <c r="F25" s="36">
        <v>4.29</v>
      </c>
      <c r="G25" s="36">
        <v>4.16</v>
      </c>
      <c r="H25" s="36">
        <v>4.55</v>
      </c>
      <c r="I25" s="37">
        <v>-8.5714285714285623</v>
      </c>
      <c r="J25" s="38">
        <v>145</v>
      </c>
      <c r="K25" s="38">
        <v>8094243</v>
      </c>
      <c r="L25" s="38">
        <v>34707744.200000003</v>
      </c>
      <c r="M25" s="39">
        <v>4</v>
      </c>
      <c r="N25" s="40" t="s">
        <v>300</v>
      </c>
    </row>
    <row r="26" spans="1:14" ht="20.100000000000001" customHeight="1">
      <c r="A26" s="41" t="s">
        <v>93</v>
      </c>
      <c r="B26" s="41"/>
      <c r="C26" s="61"/>
      <c r="D26" s="62"/>
      <c r="E26" s="62"/>
      <c r="F26" s="63"/>
      <c r="G26" s="63"/>
      <c r="H26" s="63"/>
      <c r="I26" s="64"/>
      <c r="J26" s="42">
        <f>SUM(J24:J25)</f>
        <v>652</v>
      </c>
      <c r="K26" s="43">
        <f>SUM(K24:K25)</f>
        <v>29826038</v>
      </c>
      <c r="L26" s="43">
        <f>SUM(L24:L25)</f>
        <v>398294574.16000003</v>
      </c>
      <c r="M26" s="43">
        <v>4</v>
      </c>
      <c r="N26" s="41" t="s">
        <v>14</v>
      </c>
    </row>
    <row r="27" spans="1:14" ht="20.100000000000001" customHeight="1">
      <c r="A27" s="44" t="s">
        <v>114</v>
      </c>
      <c r="B27" s="44"/>
      <c r="C27" s="156" t="s">
        <v>116</v>
      </c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158"/>
    </row>
    <row r="28" spans="1:14" s="11" customFormat="1" ht="20.100000000000001" customHeight="1">
      <c r="A28" s="32" t="s">
        <v>376</v>
      </c>
      <c r="B28" s="48" t="s">
        <v>162</v>
      </c>
      <c r="C28" s="45">
        <v>0.9</v>
      </c>
      <c r="D28" s="45">
        <v>0.9</v>
      </c>
      <c r="E28" s="45">
        <v>0.9</v>
      </c>
      <c r="F28" s="36">
        <v>0.9</v>
      </c>
      <c r="G28" s="36">
        <v>0.9</v>
      </c>
      <c r="H28" s="36">
        <v>0.9</v>
      </c>
      <c r="I28" s="37">
        <v>0</v>
      </c>
      <c r="J28" s="38">
        <v>31</v>
      </c>
      <c r="K28" s="38">
        <v>5233964</v>
      </c>
      <c r="L28" s="38">
        <v>4710567.5999999996</v>
      </c>
      <c r="M28" s="39">
        <v>3</v>
      </c>
      <c r="N28" s="40" t="s">
        <v>163</v>
      </c>
    </row>
    <row r="29" spans="1:14" ht="20.100000000000001" customHeight="1">
      <c r="A29" s="41" t="s">
        <v>115</v>
      </c>
      <c r="B29" s="41"/>
      <c r="C29" s="61"/>
      <c r="D29" s="62"/>
      <c r="E29" s="62"/>
      <c r="F29" s="63"/>
      <c r="G29" s="63"/>
      <c r="H29" s="63"/>
      <c r="I29" s="64"/>
      <c r="J29" s="42">
        <f>SUM(J28:J28)</f>
        <v>31</v>
      </c>
      <c r="K29" s="43">
        <f>SUM(K28:K28)</f>
        <v>5233964</v>
      </c>
      <c r="L29" s="43">
        <f>SUM(L28:L28)</f>
        <v>4710567.5999999996</v>
      </c>
      <c r="M29" s="43">
        <v>3</v>
      </c>
      <c r="N29" s="41" t="s">
        <v>14</v>
      </c>
    </row>
    <row r="30" spans="1:14" ht="20.100000000000001" customHeight="1">
      <c r="A30" s="44" t="s">
        <v>28</v>
      </c>
      <c r="B30" s="44"/>
      <c r="C30" s="156" t="s">
        <v>31</v>
      </c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8"/>
    </row>
    <row r="31" spans="1:14" s="11" customFormat="1" ht="20.100000000000001" customHeight="1">
      <c r="A31" s="32" t="s">
        <v>385</v>
      </c>
      <c r="B31" s="33" t="s">
        <v>143</v>
      </c>
      <c r="C31" s="34">
        <v>4.55</v>
      </c>
      <c r="D31" s="35">
        <v>5</v>
      </c>
      <c r="E31" s="35">
        <v>4.5</v>
      </c>
      <c r="F31" s="36">
        <v>4.51</v>
      </c>
      <c r="G31" s="36">
        <v>4.8</v>
      </c>
      <c r="H31" s="36">
        <v>4.55</v>
      </c>
      <c r="I31" s="37">
        <v>5.4945054945054972</v>
      </c>
      <c r="J31" s="38">
        <v>50</v>
      </c>
      <c r="K31" s="38">
        <v>7057049</v>
      </c>
      <c r="L31" s="38">
        <v>31849371.709999997</v>
      </c>
      <c r="M31" s="39">
        <v>3</v>
      </c>
      <c r="N31" s="40" t="s">
        <v>144</v>
      </c>
    </row>
    <row r="32" spans="1:14" s="11" customFormat="1" ht="20.100000000000001" customHeight="1">
      <c r="A32" s="32" t="s">
        <v>388</v>
      </c>
      <c r="B32" s="33" t="s">
        <v>211</v>
      </c>
      <c r="C32" s="34">
        <v>7</v>
      </c>
      <c r="D32" s="35">
        <v>7.01</v>
      </c>
      <c r="E32" s="35">
        <v>7</v>
      </c>
      <c r="F32" s="36">
        <v>7.01</v>
      </c>
      <c r="G32" s="36">
        <v>7.01</v>
      </c>
      <c r="H32" s="36">
        <v>7</v>
      </c>
      <c r="I32" s="37">
        <v>0.14285714285713347</v>
      </c>
      <c r="J32" s="38">
        <v>16</v>
      </c>
      <c r="K32" s="38">
        <v>1718250</v>
      </c>
      <c r="L32" s="38">
        <v>12036181.079999998</v>
      </c>
      <c r="M32" s="39">
        <v>2</v>
      </c>
      <c r="N32" s="40" t="s">
        <v>217</v>
      </c>
    </row>
    <row r="33" spans="1:14" s="11" customFormat="1" ht="20.100000000000001" customHeight="1">
      <c r="A33" s="32" t="s">
        <v>67</v>
      </c>
      <c r="B33" s="33" t="s">
        <v>68</v>
      </c>
      <c r="C33" s="34">
        <v>3.5</v>
      </c>
      <c r="D33" s="35">
        <v>3.8</v>
      </c>
      <c r="E33" s="35">
        <v>3.5</v>
      </c>
      <c r="F33" s="36">
        <v>3.67</v>
      </c>
      <c r="G33" s="36">
        <v>3.75</v>
      </c>
      <c r="H33" s="36">
        <v>3.5</v>
      </c>
      <c r="I33" s="37">
        <v>7.1428571428571397</v>
      </c>
      <c r="J33" s="38">
        <v>158</v>
      </c>
      <c r="K33" s="38">
        <v>20633067</v>
      </c>
      <c r="L33" s="38">
        <v>75799870.689999998</v>
      </c>
      <c r="M33" s="39">
        <v>4</v>
      </c>
      <c r="N33" s="40" t="s">
        <v>69</v>
      </c>
    </row>
    <row r="34" spans="1:14" s="11" customFormat="1" ht="20.100000000000001" customHeight="1">
      <c r="A34" s="32" t="s">
        <v>427</v>
      </c>
      <c r="B34" s="33" t="s">
        <v>177</v>
      </c>
      <c r="C34" s="34">
        <v>0.71</v>
      </c>
      <c r="D34" s="35">
        <v>0.71</v>
      </c>
      <c r="E34" s="35">
        <v>0.71</v>
      </c>
      <c r="F34" s="36">
        <v>0.71</v>
      </c>
      <c r="G34" s="36">
        <v>0.71</v>
      </c>
      <c r="H34" s="36">
        <v>0.71</v>
      </c>
      <c r="I34" s="37">
        <v>0</v>
      </c>
      <c r="J34" s="38">
        <v>7</v>
      </c>
      <c r="K34" s="38">
        <v>178001</v>
      </c>
      <c r="L34" s="38">
        <v>126380.71</v>
      </c>
      <c r="M34" s="39">
        <v>1</v>
      </c>
      <c r="N34" s="40" t="s">
        <v>179</v>
      </c>
    </row>
    <row r="35" spans="1:14" s="11" customFormat="1" ht="20.100000000000001" customHeight="1">
      <c r="A35" s="32" t="s">
        <v>70</v>
      </c>
      <c r="B35" s="33" t="s">
        <v>71</v>
      </c>
      <c r="C35" s="34">
        <v>22.59</v>
      </c>
      <c r="D35" s="35">
        <v>22.59</v>
      </c>
      <c r="E35" s="35">
        <v>22.25</v>
      </c>
      <c r="F35" s="36">
        <v>22.35</v>
      </c>
      <c r="G35" s="36">
        <v>22.4</v>
      </c>
      <c r="H35" s="36">
        <v>22.59</v>
      </c>
      <c r="I35" s="37">
        <v>-0.8410801239486565</v>
      </c>
      <c r="J35" s="38">
        <v>61</v>
      </c>
      <c r="K35" s="38">
        <v>2147666</v>
      </c>
      <c r="L35" s="38">
        <v>47998767.509999998</v>
      </c>
      <c r="M35" s="39">
        <v>4</v>
      </c>
      <c r="N35" s="40" t="s">
        <v>72</v>
      </c>
    </row>
    <row r="36" spans="1:14" s="11" customFormat="1" ht="20.100000000000001" customHeight="1">
      <c r="A36" s="32" t="s">
        <v>402</v>
      </c>
      <c r="B36" s="33" t="s">
        <v>118</v>
      </c>
      <c r="C36" s="34">
        <v>0.55000000000000004</v>
      </c>
      <c r="D36" s="35">
        <v>0.55000000000000004</v>
      </c>
      <c r="E36" s="35">
        <v>0.55000000000000004</v>
      </c>
      <c r="F36" s="36">
        <v>0.55000000000000004</v>
      </c>
      <c r="G36" s="36">
        <v>0.55000000000000004</v>
      </c>
      <c r="H36" s="36">
        <v>0.57999999999999996</v>
      </c>
      <c r="I36" s="37">
        <v>-5.172413793103436</v>
      </c>
      <c r="J36" s="38">
        <v>14</v>
      </c>
      <c r="K36" s="38">
        <v>2292848</v>
      </c>
      <c r="L36" s="38">
        <v>1261066.4000000001</v>
      </c>
      <c r="M36" s="39">
        <v>3</v>
      </c>
      <c r="N36" s="40" t="s">
        <v>333</v>
      </c>
    </row>
    <row r="37" spans="1:14" ht="20.100000000000001" customHeight="1">
      <c r="A37" s="41" t="s">
        <v>94</v>
      </c>
      <c r="B37" s="41"/>
      <c r="C37" s="61"/>
      <c r="D37" s="62"/>
      <c r="E37" s="62"/>
      <c r="F37" s="63"/>
      <c r="G37" s="63"/>
      <c r="H37" s="63"/>
      <c r="I37" s="64"/>
      <c r="J37" s="42">
        <f>SUM(J31:J36)</f>
        <v>306</v>
      </c>
      <c r="K37" s="43">
        <f>SUM(K31:K36)</f>
        <v>34026881</v>
      </c>
      <c r="L37" s="43">
        <f>SUM(L31:L36)</f>
        <v>169071638.09999999</v>
      </c>
      <c r="M37" s="43">
        <v>4</v>
      </c>
      <c r="N37" s="41" t="s">
        <v>14</v>
      </c>
    </row>
    <row r="38" spans="1:14" ht="33.75" customHeight="1">
      <c r="A38" s="20" t="s">
        <v>4</v>
      </c>
      <c r="B38" s="162" t="s">
        <v>419</v>
      </c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4" ht="25.5" customHeight="1">
      <c r="A39" s="24" t="s">
        <v>5</v>
      </c>
      <c r="B39" s="164" t="s">
        <v>420</v>
      </c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</row>
    <row r="40" spans="1:14" ht="50.25" customHeight="1">
      <c r="A40" s="26" t="s">
        <v>0</v>
      </c>
      <c r="B40" s="27" t="s">
        <v>6</v>
      </c>
      <c r="C40" s="27" t="s">
        <v>7</v>
      </c>
      <c r="D40" s="27" t="s">
        <v>8</v>
      </c>
      <c r="E40" s="27" t="s">
        <v>9</v>
      </c>
      <c r="F40" s="27" t="s">
        <v>22</v>
      </c>
      <c r="G40" s="27" t="s">
        <v>2</v>
      </c>
      <c r="H40" s="27" t="s">
        <v>23</v>
      </c>
      <c r="I40" s="28" t="s">
        <v>10</v>
      </c>
      <c r="J40" s="29" t="s">
        <v>97</v>
      </c>
      <c r="K40" s="27" t="s">
        <v>64</v>
      </c>
      <c r="L40" s="27" t="s">
        <v>65</v>
      </c>
      <c r="M40" s="27" t="s">
        <v>11</v>
      </c>
      <c r="N40" s="30" t="s">
        <v>1</v>
      </c>
    </row>
    <row r="41" spans="1:14" ht="21.95" customHeight="1">
      <c r="A41" s="167" t="s">
        <v>76</v>
      </c>
      <c r="B41" s="167"/>
      <c r="C41" s="56"/>
      <c r="D41" s="57"/>
      <c r="E41" s="57"/>
      <c r="F41" s="58"/>
      <c r="G41" s="58"/>
      <c r="H41" s="58"/>
      <c r="I41" s="59"/>
      <c r="J41" s="60"/>
      <c r="K41" s="60"/>
      <c r="L41" s="60"/>
      <c r="M41" s="157" t="s">
        <v>30</v>
      </c>
      <c r="N41" s="158"/>
    </row>
    <row r="42" spans="1:14" ht="21.95" customHeight="1">
      <c r="A42" s="32" t="s">
        <v>56</v>
      </c>
      <c r="B42" s="33" t="s">
        <v>57</v>
      </c>
      <c r="C42" s="34">
        <v>2.5299999999999998</v>
      </c>
      <c r="D42" s="34">
        <v>2.67</v>
      </c>
      <c r="E42" s="35">
        <v>2.5299999999999998</v>
      </c>
      <c r="F42" s="36">
        <v>2.61</v>
      </c>
      <c r="G42" s="36">
        <v>2.63</v>
      </c>
      <c r="H42" s="36">
        <v>2.5</v>
      </c>
      <c r="I42" s="37">
        <v>5.2000000000000046</v>
      </c>
      <c r="J42" s="38">
        <v>241</v>
      </c>
      <c r="K42" s="38">
        <v>50752020</v>
      </c>
      <c r="L42" s="38">
        <v>132245691.97999999</v>
      </c>
      <c r="M42" s="39">
        <v>4</v>
      </c>
      <c r="N42" s="40" t="s">
        <v>58</v>
      </c>
    </row>
    <row r="43" spans="1:14" ht="21.95" customHeight="1">
      <c r="A43" s="32" t="s">
        <v>156</v>
      </c>
      <c r="B43" s="33" t="s">
        <v>155</v>
      </c>
      <c r="C43" s="34">
        <v>5.4</v>
      </c>
      <c r="D43" s="34">
        <v>5.41</v>
      </c>
      <c r="E43" s="35">
        <v>5.4</v>
      </c>
      <c r="F43" s="36">
        <v>5.4</v>
      </c>
      <c r="G43" s="36">
        <v>5.41</v>
      </c>
      <c r="H43" s="36">
        <v>5.4</v>
      </c>
      <c r="I43" s="37">
        <v>0.18518518518517713</v>
      </c>
      <c r="J43" s="38">
        <v>16</v>
      </c>
      <c r="K43" s="38">
        <v>1776075</v>
      </c>
      <c r="L43" s="38">
        <v>9598080.3900000006</v>
      </c>
      <c r="M43" s="39">
        <v>3</v>
      </c>
      <c r="N43" s="40" t="s">
        <v>157</v>
      </c>
    </row>
    <row r="44" spans="1:14" ht="21.95" customHeight="1">
      <c r="A44" s="32" t="s">
        <v>399</v>
      </c>
      <c r="B44" s="33" t="s">
        <v>184</v>
      </c>
      <c r="C44" s="34">
        <v>21</v>
      </c>
      <c r="D44" s="34">
        <v>22.99</v>
      </c>
      <c r="E44" s="35">
        <v>20</v>
      </c>
      <c r="F44" s="36">
        <v>21.68</v>
      </c>
      <c r="G44" s="36">
        <v>22.99</v>
      </c>
      <c r="H44" s="36">
        <v>19.989999999999998</v>
      </c>
      <c r="I44" s="37">
        <v>15.007503751875939</v>
      </c>
      <c r="J44" s="38">
        <v>16</v>
      </c>
      <c r="K44" s="38">
        <v>210632</v>
      </c>
      <c r="L44" s="38">
        <v>4565560.25</v>
      </c>
      <c r="M44" s="39">
        <v>3</v>
      </c>
      <c r="N44" s="40" t="s">
        <v>195</v>
      </c>
    </row>
    <row r="45" spans="1:14" ht="21.95" customHeight="1">
      <c r="A45" s="32" t="s">
        <v>59</v>
      </c>
      <c r="B45" s="33" t="s">
        <v>34</v>
      </c>
      <c r="C45" s="34">
        <v>6.33</v>
      </c>
      <c r="D45" s="35">
        <v>6.95</v>
      </c>
      <c r="E45" s="35">
        <v>6.33</v>
      </c>
      <c r="F45" s="36">
        <v>6.63</v>
      </c>
      <c r="G45" s="36">
        <v>6.84</v>
      </c>
      <c r="H45" s="36">
        <v>6.33</v>
      </c>
      <c r="I45" s="37">
        <v>8.0568720379146974</v>
      </c>
      <c r="J45" s="38">
        <v>608</v>
      </c>
      <c r="K45" s="38">
        <v>90723774</v>
      </c>
      <c r="L45" s="38">
        <v>601855077.68999994</v>
      </c>
      <c r="M45" s="39">
        <v>4</v>
      </c>
      <c r="N45" s="40" t="s">
        <v>35</v>
      </c>
    </row>
    <row r="46" spans="1:14" ht="21.95" customHeight="1">
      <c r="A46" s="32" t="s">
        <v>384</v>
      </c>
      <c r="B46" s="33" t="s">
        <v>46</v>
      </c>
      <c r="C46" s="105">
        <v>2.65</v>
      </c>
      <c r="D46" s="105">
        <v>2.85</v>
      </c>
      <c r="E46" s="105">
        <v>2.65</v>
      </c>
      <c r="F46" s="36">
        <v>2.7</v>
      </c>
      <c r="G46" s="45">
        <v>2.74</v>
      </c>
      <c r="H46" s="45">
        <v>2.65</v>
      </c>
      <c r="I46" s="37">
        <v>3.3962264150943611</v>
      </c>
      <c r="J46" s="38">
        <v>51</v>
      </c>
      <c r="K46" s="38">
        <v>4310704</v>
      </c>
      <c r="L46" s="38">
        <v>11646167.209999997</v>
      </c>
      <c r="M46" s="39">
        <v>4</v>
      </c>
      <c r="N46" s="40" t="s">
        <v>44</v>
      </c>
    </row>
    <row r="47" spans="1:14" ht="21.95" customHeight="1">
      <c r="A47" s="32" t="s">
        <v>127</v>
      </c>
      <c r="B47" s="33" t="s">
        <v>126</v>
      </c>
      <c r="C47" s="105">
        <v>5.6</v>
      </c>
      <c r="D47" s="105">
        <v>5.6</v>
      </c>
      <c r="E47" s="105">
        <v>5.6</v>
      </c>
      <c r="F47" s="36">
        <v>5.6</v>
      </c>
      <c r="G47" s="45">
        <v>5.6</v>
      </c>
      <c r="H47" s="45">
        <v>5.6</v>
      </c>
      <c r="I47" s="37">
        <v>0</v>
      </c>
      <c r="J47" s="38">
        <v>1</v>
      </c>
      <c r="K47" s="38">
        <v>536</v>
      </c>
      <c r="L47" s="38">
        <v>3001.6</v>
      </c>
      <c r="M47" s="39">
        <v>1</v>
      </c>
      <c r="N47" s="40" t="s">
        <v>129</v>
      </c>
    </row>
    <row r="48" spans="1:14" ht="21.95" customHeight="1">
      <c r="A48" s="32" t="s">
        <v>386</v>
      </c>
      <c r="B48" s="33" t="s">
        <v>185</v>
      </c>
      <c r="C48" s="105">
        <v>1.2</v>
      </c>
      <c r="D48" s="105">
        <v>1.2</v>
      </c>
      <c r="E48" s="105">
        <v>1.2</v>
      </c>
      <c r="F48" s="36">
        <v>1.2</v>
      </c>
      <c r="G48" s="36">
        <v>1.2</v>
      </c>
      <c r="H48" s="36">
        <v>1.17</v>
      </c>
      <c r="I48" s="37">
        <v>2.5641025641025772</v>
      </c>
      <c r="J48" s="38">
        <v>11</v>
      </c>
      <c r="K48" s="38">
        <v>1716448</v>
      </c>
      <c r="L48" s="38">
        <v>2059737.6</v>
      </c>
      <c r="M48" s="39">
        <v>3</v>
      </c>
      <c r="N48" s="40" t="s">
        <v>194</v>
      </c>
    </row>
    <row r="49" spans="1:14" ht="21.95" customHeight="1">
      <c r="A49" s="32" t="s">
        <v>345</v>
      </c>
      <c r="B49" s="33" t="s">
        <v>154</v>
      </c>
      <c r="C49" s="105">
        <v>1.8</v>
      </c>
      <c r="D49" s="105">
        <v>2</v>
      </c>
      <c r="E49" s="105">
        <v>1.8</v>
      </c>
      <c r="F49" s="36">
        <v>1.99</v>
      </c>
      <c r="G49" s="45">
        <v>2</v>
      </c>
      <c r="H49" s="45">
        <v>1.91</v>
      </c>
      <c r="I49" s="37">
        <v>4.7120418848167533</v>
      </c>
      <c r="J49" s="38">
        <v>5</v>
      </c>
      <c r="K49" s="38">
        <v>6370584</v>
      </c>
      <c r="L49" s="38">
        <v>12688536</v>
      </c>
      <c r="M49" s="39">
        <v>3</v>
      </c>
      <c r="N49" s="40" t="s">
        <v>158</v>
      </c>
    </row>
    <row r="50" spans="1:14" ht="21.95" customHeight="1">
      <c r="A50" s="32" t="s">
        <v>84</v>
      </c>
      <c r="B50" s="33" t="s">
        <v>85</v>
      </c>
      <c r="C50" s="105">
        <v>2.35</v>
      </c>
      <c r="D50" s="105">
        <v>2.35</v>
      </c>
      <c r="E50" s="105">
        <v>2.35</v>
      </c>
      <c r="F50" s="36">
        <v>2.35</v>
      </c>
      <c r="G50" s="45">
        <v>2.35</v>
      </c>
      <c r="H50" s="45">
        <v>2.2999999999999998</v>
      </c>
      <c r="I50" s="37">
        <v>2.1739130434782705</v>
      </c>
      <c r="J50" s="38">
        <v>8</v>
      </c>
      <c r="K50" s="38">
        <v>189122</v>
      </c>
      <c r="L50" s="38">
        <v>444436.7</v>
      </c>
      <c r="M50" s="39">
        <v>3</v>
      </c>
      <c r="N50" s="40" t="s">
        <v>86</v>
      </c>
    </row>
    <row r="51" spans="1:14" ht="21.95" customHeight="1">
      <c r="A51" s="131" t="s">
        <v>15</v>
      </c>
      <c r="B51" s="131"/>
      <c r="C51" s="131"/>
      <c r="D51" s="131"/>
      <c r="E51" s="131"/>
      <c r="F51" s="131"/>
      <c r="G51" s="131"/>
      <c r="H51" s="131"/>
      <c r="I51" s="131"/>
      <c r="J51" s="42">
        <f>SUM(J42:J50)</f>
        <v>957</v>
      </c>
      <c r="K51" s="43">
        <f>SUM(K42:K50)</f>
        <v>156049895</v>
      </c>
      <c r="L51" s="43">
        <f>SUM(L42:L50)</f>
        <v>775106289.42000008</v>
      </c>
      <c r="M51" s="43">
        <v>4</v>
      </c>
      <c r="N51" s="46" t="s">
        <v>14</v>
      </c>
    </row>
    <row r="52" spans="1:14" ht="21.95" customHeight="1">
      <c r="A52" s="168" t="s">
        <v>16</v>
      </c>
      <c r="B52" s="169"/>
      <c r="C52" s="58"/>
      <c r="D52" s="57"/>
      <c r="E52" s="57"/>
      <c r="F52" s="58"/>
      <c r="G52" s="58"/>
      <c r="H52" s="58"/>
      <c r="I52" s="59"/>
      <c r="J52" s="60"/>
      <c r="K52" s="60"/>
      <c r="L52" s="60"/>
      <c r="M52" s="157" t="s">
        <v>63</v>
      </c>
      <c r="N52" s="158"/>
    </row>
    <row r="53" spans="1:14" ht="21.95" customHeight="1">
      <c r="A53" s="47" t="s">
        <v>425</v>
      </c>
      <c r="B53" s="47" t="s">
        <v>91</v>
      </c>
      <c r="C53" s="34">
        <v>9</v>
      </c>
      <c r="D53" s="34">
        <v>9.3000000000000007</v>
      </c>
      <c r="E53" s="34">
        <v>9</v>
      </c>
      <c r="F53" s="36">
        <v>9.17</v>
      </c>
      <c r="G53" s="36">
        <v>9.18</v>
      </c>
      <c r="H53" s="36">
        <v>8.9499999999999993</v>
      </c>
      <c r="I53" s="37">
        <v>2.5698324022346508</v>
      </c>
      <c r="J53" s="38">
        <v>60</v>
      </c>
      <c r="K53" s="38">
        <v>2937147</v>
      </c>
      <c r="L53" s="38">
        <v>26924287.34</v>
      </c>
      <c r="M53" s="39">
        <v>3</v>
      </c>
      <c r="N53" s="5" t="s">
        <v>92</v>
      </c>
    </row>
    <row r="54" spans="1:14" ht="21.95" customHeight="1">
      <c r="A54" s="47" t="s">
        <v>174</v>
      </c>
      <c r="B54" s="47" t="s">
        <v>175</v>
      </c>
      <c r="C54" s="34">
        <v>103</v>
      </c>
      <c r="D54" s="34">
        <v>103</v>
      </c>
      <c r="E54" s="34">
        <v>103</v>
      </c>
      <c r="F54" s="36">
        <v>103</v>
      </c>
      <c r="G54" s="36">
        <v>103</v>
      </c>
      <c r="H54" s="36">
        <v>102.01</v>
      </c>
      <c r="I54" s="37">
        <v>0.97049308891283825</v>
      </c>
      <c r="J54" s="38">
        <v>1</v>
      </c>
      <c r="K54" s="38">
        <v>100</v>
      </c>
      <c r="L54" s="38">
        <v>10300</v>
      </c>
      <c r="M54" s="39">
        <v>1</v>
      </c>
      <c r="N54" s="5" t="s">
        <v>176</v>
      </c>
    </row>
    <row r="55" spans="1:14" ht="21.95" customHeight="1">
      <c r="A55" s="47" t="s">
        <v>109</v>
      </c>
      <c r="B55" s="47" t="s">
        <v>110</v>
      </c>
      <c r="C55" s="34">
        <v>13.05</v>
      </c>
      <c r="D55" s="34">
        <v>13.05</v>
      </c>
      <c r="E55" s="34">
        <v>11.6</v>
      </c>
      <c r="F55" s="36">
        <v>12.06</v>
      </c>
      <c r="G55" s="36">
        <v>12</v>
      </c>
      <c r="H55" s="36">
        <v>13.05</v>
      </c>
      <c r="I55" s="37">
        <v>-8.045977011494255</v>
      </c>
      <c r="J55" s="38">
        <v>114</v>
      </c>
      <c r="K55" s="38">
        <v>5308657</v>
      </c>
      <c r="L55" s="38">
        <v>64022122.210000001</v>
      </c>
      <c r="M55" s="39">
        <v>4</v>
      </c>
      <c r="N55" s="5" t="s">
        <v>111</v>
      </c>
    </row>
    <row r="56" spans="1:14" ht="21.95" customHeight="1">
      <c r="A56" s="47" t="s">
        <v>373</v>
      </c>
      <c r="B56" s="47" t="s">
        <v>105</v>
      </c>
      <c r="C56" s="34">
        <v>8.6</v>
      </c>
      <c r="D56" s="34">
        <v>8.6</v>
      </c>
      <c r="E56" s="34">
        <v>8.6</v>
      </c>
      <c r="F56" s="36">
        <v>8.6</v>
      </c>
      <c r="G56" s="36">
        <v>8.6</v>
      </c>
      <c r="H56" s="36">
        <v>9</v>
      </c>
      <c r="I56" s="37">
        <v>-4.4444444444444509</v>
      </c>
      <c r="J56" s="38">
        <v>3</v>
      </c>
      <c r="K56" s="38">
        <v>135462</v>
      </c>
      <c r="L56" s="38">
        <v>1164973.2</v>
      </c>
      <c r="M56" s="39">
        <v>1</v>
      </c>
      <c r="N56" s="5" t="s">
        <v>108</v>
      </c>
    </row>
    <row r="57" spans="1:14" ht="21.95" customHeight="1">
      <c r="A57" s="47" t="s">
        <v>395</v>
      </c>
      <c r="B57" s="47" t="s">
        <v>353</v>
      </c>
      <c r="C57" s="34">
        <v>14</v>
      </c>
      <c r="D57" s="34">
        <v>14.25</v>
      </c>
      <c r="E57" s="34">
        <v>14</v>
      </c>
      <c r="F57" s="36">
        <v>14.09</v>
      </c>
      <c r="G57" s="36">
        <v>14</v>
      </c>
      <c r="H57" s="36">
        <v>14</v>
      </c>
      <c r="I57" s="37">
        <v>0</v>
      </c>
      <c r="J57" s="38">
        <v>4</v>
      </c>
      <c r="K57" s="38">
        <v>29389</v>
      </c>
      <c r="L57" s="38">
        <v>413946</v>
      </c>
      <c r="M57" s="39">
        <v>1</v>
      </c>
      <c r="N57" s="5" t="s">
        <v>354</v>
      </c>
    </row>
    <row r="58" spans="1:14" ht="21.95" customHeight="1">
      <c r="A58" s="47" t="s">
        <v>125</v>
      </c>
      <c r="B58" s="47" t="s">
        <v>124</v>
      </c>
      <c r="C58" s="34">
        <v>65</v>
      </c>
      <c r="D58" s="34">
        <v>69.349999999999994</v>
      </c>
      <c r="E58" s="34">
        <v>60</v>
      </c>
      <c r="F58" s="36">
        <v>63.43</v>
      </c>
      <c r="G58" s="34">
        <v>60</v>
      </c>
      <c r="H58" s="34">
        <v>65</v>
      </c>
      <c r="I58" s="37">
        <v>-7.6923076923076872</v>
      </c>
      <c r="J58" s="38">
        <v>21</v>
      </c>
      <c r="K58" s="38">
        <v>98004</v>
      </c>
      <c r="L58" s="38">
        <v>6216272</v>
      </c>
      <c r="M58" s="39">
        <v>3</v>
      </c>
      <c r="N58" s="5" t="s">
        <v>130</v>
      </c>
    </row>
    <row r="59" spans="1:14" ht="21.95" customHeight="1">
      <c r="A59" s="131" t="s">
        <v>17</v>
      </c>
      <c r="B59" s="131"/>
      <c r="C59" s="166"/>
      <c r="D59" s="166"/>
      <c r="E59" s="166"/>
      <c r="F59" s="166"/>
      <c r="G59" s="166"/>
      <c r="H59" s="166"/>
      <c r="I59" s="166"/>
      <c r="J59" s="42">
        <f>SUM(J53:J58)</f>
        <v>203</v>
      </c>
      <c r="K59" s="43">
        <f>SUM(K53:K58)</f>
        <v>8508759</v>
      </c>
      <c r="L59" s="43">
        <f>SUM(L53:L58)</f>
        <v>98751900.75</v>
      </c>
      <c r="M59" s="43">
        <v>4</v>
      </c>
      <c r="N59" s="46" t="s">
        <v>14</v>
      </c>
    </row>
    <row r="60" spans="1:14" ht="21.95" customHeight="1">
      <c r="A60" s="31" t="s">
        <v>18</v>
      </c>
      <c r="B60" s="127" t="s">
        <v>29</v>
      </c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</row>
    <row r="61" spans="1:14" ht="21.95" customHeight="1">
      <c r="A61" s="48" t="s">
        <v>391</v>
      </c>
      <c r="B61" s="48" t="s">
        <v>218</v>
      </c>
      <c r="C61" s="45">
        <v>0.36</v>
      </c>
      <c r="D61" s="45">
        <v>0.36</v>
      </c>
      <c r="E61" s="45">
        <v>0.36</v>
      </c>
      <c r="F61" s="36">
        <v>0.36</v>
      </c>
      <c r="G61" s="36">
        <v>0.36</v>
      </c>
      <c r="H61" s="36">
        <v>0.36</v>
      </c>
      <c r="I61" s="37">
        <v>0</v>
      </c>
      <c r="J61" s="38">
        <v>4</v>
      </c>
      <c r="K61" s="38">
        <v>51926</v>
      </c>
      <c r="L61" s="38">
        <v>18693.36</v>
      </c>
      <c r="M61" s="39">
        <v>1</v>
      </c>
      <c r="N61" s="40" t="s">
        <v>219</v>
      </c>
    </row>
    <row r="62" spans="1:14" ht="21.95" customHeight="1">
      <c r="A62" s="48" t="s">
        <v>221</v>
      </c>
      <c r="B62" s="48" t="s">
        <v>222</v>
      </c>
      <c r="C62" s="45">
        <v>2.11</v>
      </c>
      <c r="D62" s="45">
        <v>2.11</v>
      </c>
      <c r="E62" s="45">
        <v>2.11</v>
      </c>
      <c r="F62" s="36">
        <v>2.11</v>
      </c>
      <c r="G62" s="36">
        <v>2.11</v>
      </c>
      <c r="H62" s="36">
        <v>2.11</v>
      </c>
      <c r="I62" s="37">
        <v>0</v>
      </c>
      <c r="J62" s="38">
        <v>1</v>
      </c>
      <c r="K62" s="38">
        <v>473</v>
      </c>
      <c r="L62" s="38">
        <v>998.03</v>
      </c>
      <c r="M62" s="39">
        <v>1</v>
      </c>
      <c r="N62" s="40" t="s">
        <v>224</v>
      </c>
    </row>
    <row r="63" spans="1:14" ht="21.95" customHeight="1">
      <c r="A63" s="48" t="s">
        <v>423</v>
      </c>
      <c r="B63" s="48" t="s">
        <v>204</v>
      </c>
      <c r="C63" s="45">
        <v>5.99</v>
      </c>
      <c r="D63" s="45">
        <v>5.99</v>
      </c>
      <c r="E63" s="45">
        <v>5.99</v>
      </c>
      <c r="F63" s="36">
        <v>5.99</v>
      </c>
      <c r="G63" s="36">
        <v>5.99</v>
      </c>
      <c r="H63" s="36">
        <v>5.99</v>
      </c>
      <c r="I63" s="37">
        <v>0</v>
      </c>
      <c r="J63" s="38">
        <v>1</v>
      </c>
      <c r="K63" s="38">
        <v>164</v>
      </c>
      <c r="L63" s="38">
        <v>982.36</v>
      </c>
      <c r="M63" s="39">
        <v>1</v>
      </c>
      <c r="N63" s="40" t="s">
        <v>205</v>
      </c>
    </row>
    <row r="64" spans="1:14" ht="21.95" customHeight="1">
      <c r="A64" s="48" t="s">
        <v>403</v>
      </c>
      <c r="B64" s="48" t="s">
        <v>362</v>
      </c>
      <c r="C64" s="45">
        <v>4.7</v>
      </c>
      <c r="D64" s="45">
        <v>5.42</v>
      </c>
      <c r="E64" s="45">
        <v>4.7</v>
      </c>
      <c r="F64" s="36">
        <v>5.27</v>
      </c>
      <c r="G64" s="36">
        <v>5.3</v>
      </c>
      <c r="H64" s="36">
        <v>4.7</v>
      </c>
      <c r="I64" s="37">
        <v>12.765957446808507</v>
      </c>
      <c r="J64" s="38">
        <v>18</v>
      </c>
      <c r="K64" s="38">
        <v>1072345</v>
      </c>
      <c r="L64" s="38">
        <v>5649454.6500000004</v>
      </c>
      <c r="M64" s="39">
        <v>2</v>
      </c>
      <c r="N64" s="40" t="s">
        <v>363</v>
      </c>
    </row>
    <row r="65" spans="1:14" ht="21.95" customHeight="1">
      <c r="A65" s="48" t="s">
        <v>364</v>
      </c>
      <c r="B65" s="48" t="s">
        <v>188</v>
      </c>
      <c r="C65" s="45">
        <v>9</v>
      </c>
      <c r="D65" s="45">
        <v>9</v>
      </c>
      <c r="E65" s="45">
        <v>9</v>
      </c>
      <c r="F65" s="36">
        <v>9</v>
      </c>
      <c r="G65" s="36">
        <v>9</v>
      </c>
      <c r="H65" s="36">
        <v>9</v>
      </c>
      <c r="I65" s="37">
        <v>0</v>
      </c>
      <c r="J65" s="38">
        <v>2</v>
      </c>
      <c r="K65" s="38">
        <v>3000</v>
      </c>
      <c r="L65" s="38">
        <v>27000</v>
      </c>
      <c r="M65" s="39">
        <v>1</v>
      </c>
      <c r="N65" s="40" t="s">
        <v>193</v>
      </c>
    </row>
    <row r="66" spans="1:14" ht="21.95" customHeight="1">
      <c r="A66" s="48" t="s">
        <v>398</v>
      </c>
      <c r="B66" s="48" t="s">
        <v>366</v>
      </c>
      <c r="C66" s="45">
        <v>9.6999999999999993</v>
      </c>
      <c r="D66" s="45">
        <v>9.6999999999999993</v>
      </c>
      <c r="E66" s="45">
        <v>8.1</v>
      </c>
      <c r="F66" s="36">
        <v>8.66</v>
      </c>
      <c r="G66" s="36">
        <v>8.1</v>
      </c>
      <c r="H66" s="36">
        <v>9.6999999999999993</v>
      </c>
      <c r="I66" s="37">
        <v>-16.494845360824741</v>
      </c>
      <c r="J66" s="38">
        <v>27</v>
      </c>
      <c r="K66" s="38">
        <v>336614</v>
      </c>
      <c r="L66" s="38">
        <v>2915961</v>
      </c>
      <c r="M66" s="39">
        <v>4</v>
      </c>
      <c r="N66" s="40" t="s">
        <v>367</v>
      </c>
    </row>
    <row r="67" spans="1:14" ht="21.95" customHeight="1">
      <c r="A67" s="131" t="s">
        <v>19</v>
      </c>
      <c r="B67" s="131"/>
      <c r="C67" s="131"/>
      <c r="D67" s="131"/>
      <c r="E67" s="131"/>
      <c r="F67" s="131"/>
      <c r="G67" s="131"/>
      <c r="H67" s="131"/>
      <c r="I67" s="131"/>
      <c r="J67" s="42">
        <f>SUM(J61:J66)</f>
        <v>53</v>
      </c>
      <c r="K67" s="43">
        <f>SUM(K61:K66)</f>
        <v>1464522</v>
      </c>
      <c r="L67" s="43">
        <f>SUM(L61:L66)</f>
        <v>8613089.4000000004</v>
      </c>
      <c r="M67" s="43">
        <v>4</v>
      </c>
      <c r="N67" s="46" t="s">
        <v>14</v>
      </c>
    </row>
    <row r="68" spans="1:14" ht="21.95" customHeight="1">
      <c r="A68" s="131" t="s">
        <v>20</v>
      </c>
      <c r="B68" s="131"/>
      <c r="C68" s="131"/>
      <c r="D68" s="131"/>
      <c r="E68" s="131"/>
      <c r="F68" s="131"/>
      <c r="G68" s="131"/>
      <c r="H68" s="131"/>
      <c r="I68" s="131"/>
      <c r="J68" s="43">
        <f>J67+J59+J51+J37+J29+J26+J22</f>
        <v>4513</v>
      </c>
      <c r="K68" s="43">
        <f>K67+K59+K51+K37+K29+K26+K22</f>
        <v>3309050018</v>
      </c>
      <c r="L68" s="43">
        <f>L67+L59+L51+L37+L29+L26+L22</f>
        <v>5484068200.4799995</v>
      </c>
      <c r="M68" s="49">
        <v>4</v>
      </c>
      <c r="N68" s="50" t="s">
        <v>21</v>
      </c>
    </row>
    <row r="69" spans="1:14" ht="20.100000000000001" customHeight="1">
      <c r="J69" s="19"/>
      <c r="K69" s="19"/>
      <c r="L69" s="19"/>
      <c r="M69" s="4"/>
    </row>
    <row r="70" spans="1:14" ht="20.100000000000001" customHeight="1">
      <c r="J70" s="19"/>
      <c r="K70" s="19"/>
      <c r="L70" s="19"/>
      <c r="M70" s="19"/>
      <c r="N70" s="19"/>
    </row>
    <row r="71" spans="1:14" ht="20.100000000000001" customHeight="1">
      <c r="K71" s="7"/>
      <c r="L71" s="7"/>
    </row>
    <row r="72" spans="1:14" ht="20.100000000000001" customHeight="1"/>
  </sheetData>
  <mergeCells count="22">
    <mergeCell ref="B38:N38"/>
    <mergeCell ref="A68:B68"/>
    <mergeCell ref="C68:I68"/>
    <mergeCell ref="A51:B51"/>
    <mergeCell ref="C51:I51"/>
    <mergeCell ref="A67:B67"/>
    <mergeCell ref="C59:I59"/>
    <mergeCell ref="B60:N60"/>
    <mergeCell ref="A59:B59"/>
    <mergeCell ref="C67:I67"/>
    <mergeCell ref="A41:B41"/>
    <mergeCell ref="M41:N41"/>
    <mergeCell ref="B39:N39"/>
    <mergeCell ref="M52:N52"/>
    <mergeCell ref="A52:B52"/>
    <mergeCell ref="C30:N30"/>
    <mergeCell ref="C23:N23"/>
    <mergeCell ref="C22:I22"/>
    <mergeCell ref="B4:N4"/>
    <mergeCell ref="B1:N1"/>
    <mergeCell ref="C27:N27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1"/>
  <sheetViews>
    <sheetView rightToLeft="1" topLeftCell="A7" zoomScaleNormal="100" workbookViewId="0">
      <selection activeCell="B25" sqref="B25:O25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7" customFormat="1" ht="39.75" customHeight="1">
      <c r="A1" s="107" t="s">
        <v>379</v>
      </c>
      <c r="B1" s="108" t="s">
        <v>4</v>
      </c>
      <c r="C1" s="173" t="s">
        <v>417</v>
      </c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</row>
    <row r="2" spans="1:15" s="107" customFormat="1" ht="39.75" customHeight="1">
      <c r="B2" s="109" t="s">
        <v>5</v>
      </c>
      <c r="C2" s="175" t="s">
        <v>418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1:15" s="98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79" t="s">
        <v>12</v>
      </c>
      <c r="C4" s="170" t="s">
        <v>3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</row>
    <row r="5" spans="1:15" ht="24" customHeight="1">
      <c r="B5" s="55" t="s">
        <v>248</v>
      </c>
      <c r="C5" s="55" t="s">
        <v>106</v>
      </c>
      <c r="D5" s="65">
        <v>0.56000000000000005</v>
      </c>
      <c r="E5" s="65">
        <v>0.57999999999999996</v>
      </c>
      <c r="F5" s="65">
        <v>0.56000000000000005</v>
      </c>
      <c r="G5" s="65">
        <v>0.56000000000000005</v>
      </c>
      <c r="H5" s="65">
        <v>0.56000000000000005</v>
      </c>
      <c r="I5" s="65">
        <v>0.56000000000000005</v>
      </c>
      <c r="J5" s="66">
        <v>0</v>
      </c>
      <c r="K5" s="67">
        <v>35</v>
      </c>
      <c r="L5" s="67">
        <v>25450611</v>
      </c>
      <c r="M5" s="67">
        <v>14382379.719999999</v>
      </c>
      <c r="N5" s="68">
        <v>4</v>
      </c>
      <c r="O5" s="12" t="s">
        <v>107</v>
      </c>
    </row>
    <row r="6" spans="1:15" ht="24" customHeight="1">
      <c r="B6" s="55" t="s">
        <v>426</v>
      </c>
      <c r="C6" s="55" t="s">
        <v>246</v>
      </c>
      <c r="D6" s="65">
        <v>0.3</v>
      </c>
      <c r="E6" s="65">
        <v>0.3</v>
      </c>
      <c r="F6" s="65">
        <v>0.3</v>
      </c>
      <c r="G6" s="65">
        <v>0.3</v>
      </c>
      <c r="H6" s="65">
        <v>0.3</v>
      </c>
      <c r="I6" s="65">
        <v>0.3</v>
      </c>
      <c r="J6" s="66">
        <v>0</v>
      </c>
      <c r="K6" s="67">
        <v>1</v>
      </c>
      <c r="L6" s="67">
        <v>1000</v>
      </c>
      <c r="M6" s="67">
        <v>300</v>
      </c>
      <c r="N6" s="68">
        <v>1</v>
      </c>
      <c r="O6" s="12" t="s">
        <v>247</v>
      </c>
    </row>
    <row r="7" spans="1:15" ht="24" customHeight="1">
      <c r="B7" s="55" t="s">
        <v>190</v>
      </c>
      <c r="C7" s="55" t="s">
        <v>189</v>
      </c>
      <c r="D7" s="65">
        <v>0.1</v>
      </c>
      <c r="E7" s="65">
        <v>0.1</v>
      </c>
      <c r="F7" s="65">
        <v>0.1</v>
      </c>
      <c r="G7" s="65">
        <v>0.1</v>
      </c>
      <c r="H7" s="65">
        <v>0.1</v>
      </c>
      <c r="I7" s="65">
        <v>0.1</v>
      </c>
      <c r="J7" s="66">
        <v>0</v>
      </c>
      <c r="K7" s="67">
        <v>1</v>
      </c>
      <c r="L7" s="67">
        <v>199</v>
      </c>
      <c r="M7" s="67">
        <v>19.899999999999999</v>
      </c>
      <c r="N7" s="68">
        <v>1</v>
      </c>
      <c r="O7" s="12" t="s">
        <v>249</v>
      </c>
    </row>
    <row r="8" spans="1:15" ht="24" customHeight="1">
      <c r="B8" s="55" t="s">
        <v>424</v>
      </c>
      <c r="C8" s="55" t="s">
        <v>200</v>
      </c>
      <c r="D8" s="65">
        <v>0.24</v>
      </c>
      <c r="E8" s="65">
        <v>0.24</v>
      </c>
      <c r="F8" s="65">
        <v>0.24</v>
      </c>
      <c r="G8" s="65">
        <v>0.24</v>
      </c>
      <c r="H8" s="65">
        <v>0.24</v>
      </c>
      <c r="I8" s="65">
        <v>0.24</v>
      </c>
      <c r="J8" s="66">
        <v>0</v>
      </c>
      <c r="K8" s="67">
        <v>2</v>
      </c>
      <c r="L8" s="67">
        <v>58838</v>
      </c>
      <c r="M8" s="67">
        <v>14121.12</v>
      </c>
      <c r="N8" s="68">
        <v>1</v>
      </c>
      <c r="O8" s="12" t="s">
        <v>203</v>
      </c>
    </row>
    <row r="9" spans="1:15" ht="24" customHeight="1">
      <c r="B9" s="55" t="s">
        <v>397</v>
      </c>
      <c r="C9" s="55" t="s">
        <v>152</v>
      </c>
      <c r="D9" s="65">
        <v>0.2</v>
      </c>
      <c r="E9" s="65">
        <v>0.24</v>
      </c>
      <c r="F9" s="65">
        <v>0.2</v>
      </c>
      <c r="G9" s="65">
        <v>0.2</v>
      </c>
      <c r="H9" s="65">
        <v>0.2</v>
      </c>
      <c r="I9" s="65">
        <v>0.2</v>
      </c>
      <c r="J9" s="66">
        <v>0</v>
      </c>
      <c r="K9" s="67">
        <v>7</v>
      </c>
      <c r="L9" s="67">
        <v>1139597</v>
      </c>
      <c r="M9" s="67">
        <v>228437.08</v>
      </c>
      <c r="N9" s="68">
        <v>1</v>
      </c>
      <c r="O9" s="12" t="s">
        <v>153</v>
      </c>
    </row>
    <row r="10" spans="1:15" ht="24" customHeight="1">
      <c r="B10" s="55" t="s">
        <v>267</v>
      </c>
      <c r="C10" s="55" t="s">
        <v>268</v>
      </c>
      <c r="D10" s="65">
        <v>1.01</v>
      </c>
      <c r="E10" s="65">
        <v>1.01</v>
      </c>
      <c r="F10" s="65">
        <v>1.01</v>
      </c>
      <c r="G10" s="65">
        <v>1.01</v>
      </c>
      <c r="H10" s="65">
        <v>1.01</v>
      </c>
      <c r="I10" s="65">
        <v>1.01</v>
      </c>
      <c r="J10" s="66">
        <v>0</v>
      </c>
      <c r="K10" s="67">
        <v>2</v>
      </c>
      <c r="L10" s="67">
        <v>2067</v>
      </c>
      <c r="M10" s="67">
        <v>2087.67</v>
      </c>
      <c r="N10" s="68">
        <v>2</v>
      </c>
      <c r="O10" s="12" t="s">
        <v>269</v>
      </c>
    </row>
    <row r="11" spans="1:15" ht="24" customHeight="1">
      <c r="B11" s="55" t="s">
        <v>273</v>
      </c>
      <c r="C11" s="55" t="s">
        <v>207</v>
      </c>
      <c r="D11" s="65">
        <v>0.11</v>
      </c>
      <c r="E11" s="65">
        <v>0.11</v>
      </c>
      <c r="F11" s="65">
        <v>0.11</v>
      </c>
      <c r="G11" s="65">
        <v>0.11</v>
      </c>
      <c r="H11" s="65">
        <v>0.11</v>
      </c>
      <c r="I11" s="65">
        <v>0.11</v>
      </c>
      <c r="J11" s="66">
        <v>0</v>
      </c>
      <c r="K11" s="67">
        <v>2</v>
      </c>
      <c r="L11" s="67">
        <v>18258500000</v>
      </c>
      <c r="M11" s="67">
        <v>2008435000</v>
      </c>
      <c r="N11" s="68">
        <v>1</v>
      </c>
      <c r="O11" s="12" t="s">
        <v>208</v>
      </c>
    </row>
    <row r="12" spans="1:15" ht="24" customHeight="1">
      <c r="B12" s="55" t="s">
        <v>421</v>
      </c>
      <c r="C12" s="55" t="s">
        <v>281</v>
      </c>
      <c r="D12" s="65">
        <v>1</v>
      </c>
      <c r="E12" s="65">
        <v>1</v>
      </c>
      <c r="F12" s="65">
        <v>1</v>
      </c>
      <c r="G12" s="65">
        <v>1</v>
      </c>
      <c r="H12" s="65">
        <v>1</v>
      </c>
      <c r="I12" s="65">
        <v>1</v>
      </c>
      <c r="J12" s="66">
        <v>0</v>
      </c>
      <c r="K12" s="67">
        <v>9</v>
      </c>
      <c r="L12" s="67">
        <v>24921010000</v>
      </c>
      <c r="M12" s="67">
        <v>24921010000</v>
      </c>
      <c r="N12" s="68">
        <v>2</v>
      </c>
      <c r="O12" s="12" t="s">
        <v>282</v>
      </c>
    </row>
    <row r="13" spans="1:15" ht="24" customHeight="1">
      <c r="B13" s="171" t="s">
        <v>13</v>
      </c>
      <c r="C13" s="171"/>
      <c r="D13" s="172"/>
      <c r="E13" s="172"/>
      <c r="F13" s="172"/>
      <c r="G13" s="172"/>
      <c r="H13" s="172"/>
      <c r="I13" s="172"/>
      <c r="J13" s="172"/>
      <c r="K13" s="70">
        <f>SUM(K5:K12)</f>
        <v>59</v>
      </c>
      <c r="L13" s="70">
        <f>SUM(L5:L12)</f>
        <v>43206162312</v>
      </c>
      <c r="M13" s="70">
        <f>SUM(M5:M12)</f>
        <v>26944072345.490002</v>
      </c>
      <c r="N13" s="69">
        <v>4</v>
      </c>
      <c r="O13" s="71" t="s">
        <v>14</v>
      </c>
    </row>
    <row r="14" spans="1:15" ht="24" customHeight="1">
      <c r="B14" s="79" t="s">
        <v>114</v>
      </c>
      <c r="C14" s="170" t="s">
        <v>116</v>
      </c>
      <c r="D14" s="170" t="s">
        <v>116</v>
      </c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</row>
    <row r="15" spans="1:15" ht="24" customHeight="1">
      <c r="B15" s="55" t="s">
        <v>306</v>
      </c>
      <c r="C15" s="55" t="s">
        <v>307</v>
      </c>
      <c r="D15" s="65">
        <v>5.35</v>
      </c>
      <c r="E15" s="65">
        <v>5.35</v>
      </c>
      <c r="F15" s="65">
        <v>5.35</v>
      </c>
      <c r="G15" s="65">
        <v>5.35</v>
      </c>
      <c r="H15" s="65">
        <v>5.35</v>
      </c>
      <c r="I15" s="65">
        <v>5.35</v>
      </c>
      <c r="J15" s="66">
        <v>0</v>
      </c>
      <c r="K15" s="67">
        <v>6</v>
      </c>
      <c r="L15" s="67">
        <v>9475</v>
      </c>
      <c r="M15" s="67">
        <v>50691.25</v>
      </c>
      <c r="N15" s="68">
        <v>1</v>
      </c>
      <c r="O15" s="12" t="s">
        <v>308</v>
      </c>
    </row>
    <row r="16" spans="1:15" ht="24" customHeight="1">
      <c r="B16" s="171" t="s">
        <v>115</v>
      </c>
      <c r="C16" s="171"/>
      <c r="D16" s="172"/>
      <c r="E16" s="172"/>
      <c r="F16" s="172"/>
      <c r="G16" s="172"/>
      <c r="H16" s="172"/>
      <c r="I16" s="172"/>
      <c r="J16" s="172"/>
      <c r="K16" s="70">
        <f>SUM(K15:K15)</f>
        <v>6</v>
      </c>
      <c r="L16" s="70">
        <f>SUM(L15:L15)</f>
        <v>9475</v>
      </c>
      <c r="M16" s="70">
        <f>SUM(M15:M15)</f>
        <v>50691.25</v>
      </c>
      <c r="N16" s="69">
        <v>1</v>
      </c>
      <c r="O16" s="71" t="s">
        <v>14</v>
      </c>
    </row>
    <row r="17" spans="2:15" ht="24" customHeight="1">
      <c r="B17" s="79" t="s">
        <v>28</v>
      </c>
      <c r="C17" s="170" t="s">
        <v>374</v>
      </c>
      <c r="D17" s="170" t="s">
        <v>31</v>
      </c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</row>
    <row r="18" spans="2:15" ht="24" customHeight="1">
      <c r="B18" s="55" t="s">
        <v>382</v>
      </c>
      <c r="C18" s="55" t="s">
        <v>201</v>
      </c>
      <c r="D18" s="65">
        <v>1.68</v>
      </c>
      <c r="E18" s="65">
        <v>1.71</v>
      </c>
      <c r="F18" s="65">
        <v>1.66</v>
      </c>
      <c r="G18" s="65">
        <v>1.68</v>
      </c>
      <c r="H18" s="65">
        <v>1.68</v>
      </c>
      <c r="I18" s="65">
        <v>1.68</v>
      </c>
      <c r="J18" s="66">
        <v>0</v>
      </c>
      <c r="K18" s="67">
        <v>36</v>
      </c>
      <c r="L18" s="67">
        <v>1510141</v>
      </c>
      <c r="M18" s="67">
        <v>2558566.2800000003</v>
      </c>
      <c r="N18" s="68">
        <v>4</v>
      </c>
      <c r="O18" s="12" t="s">
        <v>202</v>
      </c>
    </row>
    <row r="19" spans="2:15" ht="24" customHeight="1">
      <c r="B19" s="171" t="s">
        <v>383</v>
      </c>
      <c r="C19" s="171"/>
      <c r="D19" s="172"/>
      <c r="E19" s="172"/>
      <c r="F19" s="172"/>
      <c r="G19" s="172"/>
      <c r="H19" s="172"/>
      <c r="I19" s="172"/>
      <c r="J19" s="172"/>
      <c r="K19" s="70">
        <f>SUM(K18)</f>
        <v>36</v>
      </c>
      <c r="L19" s="70">
        <f>SUM(L18)</f>
        <v>1510141</v>
      </c>
      <c r="M19" s="70">
        <f>SUM(M18)</f>
        <v>2558566.2800000003</v>
      </c>
      <c r="N19" s="69">
        <v>4</v>
      </c>
      <c r="O19" s="71" t="s">
        <v>14</v>
      </c>
    </row>
    <row r="20" spans="2:15" ht="24" customHeight="1">
      <c r="B20" s="79" t="s">
        <v>76</v>
      </c>
      <c r="C20" s="170" t="s">
        <v>96</v>
      </c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0"/>
    </row>
    <row r="21" spans="2:15" ht="24" customHeight="1">
      <c r="B21" s="55" t="s">
        <v>81</v>
      </c>
      <c r="C21" s="55" t="s">
        <v>82</v>
      </c>
      <c r="D21" s="65">
        <v>2.97</v>
      </c>
      <c r="E21" s="65">
        <v>3.05</v>
      </c>
      <c r="F21" s="65">
        <v>2.9</v>
      </c>
      <c r="G21" s="65">
        <v>2.94</v>
      </c>
      <c r="H21" s="65">
        <v>2.93</v>
      </c>
      <c r="I21" s="65">
        <v>2.97</v>
      </c>
      <c r="J21" s="66">
        <v>-1.3468013468013518</v>
      </c>
      <c r="K21" s="67">
        <v>69</v>
      </c>
      <c r="L21" s="67">
        <v>6931000</v>
      </c>
      <c r="M21" s="67">
        <v>20443406.899999999</v>
      </c>
      <c r="N21" s="68">
        <v>4</v>
      </c>
      <c r="O21" s="12" t="s">
        <v>83</v>
      </c>
    </row>
    <row r="22" spans="2:15" ht="24" customHeight="1">
      <c r="B22" s="55" t="s">
        <v>422</v>
      </c>
      <c r="C22" s="55" t="s">
        <v>131</v>
      </c>
      <c r="D22" s="65">
        <v>1</v>
      </c>
      <c r="E22" s="65">
        <v>1</v>
      </c>
      <c r="F22" s="65">
        <v>1</v>
      </c>
      <c r="G22" s="65">
        <v>1</v>
      </c>
      <c r="H22" s="65">
        <v>1</v>
      </c>
      <c r="I22" s="65">
        <v>1</v>
      </c>
      <c r="J22" s="66">
        <v>0</v>
      </c>
      <c r="K22" s="67">
        <v>3</v>
      </c>
      <c r="L22" s="67">
        <v>59642</v>
      </c>
      <c r="M22" s="67">
        <v>59642</v>
      </c>
      <c r="N22" s="68">
        <v>2</v>
      </c>
      <c r="O22" s="12" t="s">
        <v>132</v>
      </c>
    </row>
    <row r="23" spans="2:15" ht="24" customHeight="1">
      <c r="B23" s="171" t="s">
        <v>171</v>
      </c>
      <c r="C23" s="171"/>
      <c r="D23" s="172"/>
      <c r="E23" s="172"/>
      <c r="F23" s="172"/>
      <c r="G23" s="172"/>
      <c r="H23" s="172"/>
      <c r="I23" s="172"/>
      <c r="J23" s="172"/>
      <c r="K23" s="70">
        <f>SUM(K21:K22)</f>
        <v>72</v>
      </c>
      <c r="L23" s="70">
        <f>SUM(L21:L22)</f>
        <v>6990642</v>
      </c>
      <c r="M23" s="70">
        <f>SUM(M21:M22)</f>
        <v>20503048.899999999</v>
      </c>
      <c r="N23" s="69">
        <v>4</v>
      </c>
      <c r="O23" s="71" t="s">
        <v>14</v>
      </c>
    </row>
    <row r="24" spans="2:15" ht="24" customHeight="1">
      <c r="B24" s="79" t="s">
        <v>16</v>
      </c>
      <c r="C24" s="170" t="s">
        <v>63</v>
      </c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 t="s">
        <v>63</v>
      </c>
      <c r="O24" s="170"/>
    </row>
    <row r="25" spans="2:15" ht="24" customHeight="1">
      <c r="B25" s="55" t="s">
        <v>394</v>
      </c>
      <c r="C25" s="55" t="s">
        <v>172</v>
      </c>
      <c r="D25" s="65">
        <v>27.3</v>
      </c>
      <c r="E25" s="65">
        <v>27.3</v>
      </c>
      <c r="F25" s="65">
        <v>27.3</v>
      </c>
      <c r="G25" s="65">
        <v>27.3</v>
      </c>
      <c r="H25" s="65">
        <v>27.3</v>
      </c>
      <c r="I25" s="65">
        <v>27.8</v>
      </c>
      <c r="J25" s="66">
        <v>-1.7985611510791366</v>
      </c>
      <c r="K25" s="67">
        <v>3</v>
      </c>
      <c r="L25" s="67">
        <v>1128</v>
      </c>
      <c r="M25" s="67">
        <v>30794.400000000001</v>
      </c>
      <c r="N25" s="68">
        <v>1</v>
      </c>
      <c r="O25" s="12" t="s">
        <v>173</v>
      </c>
    </row>
    <row r="26" spans="2:15" ht="24" customHeight="1">
      <c r="B26" s="171"/>
      <c r="C26" s="171"/>
      <c r="D26" s="172"/>
      <c r="E26" s="172"/>
      <c r="F26" s="172"/>
      <c r="G26" s="172"/>
      <c r="H26" s="172"/>
      <c r="I26" s="172"/>
      <c r="J26" s="172"/>
      <c r="K26" s="70">
        <f>K25</f>
        <v>3</v>
      </c>
      <c r="L26" s="70">
        <f t="shared" ref="L26:M26" si="0">L25</f>
        <v>1128</v>
      </c>
      <c r="M26" s="70">
        <f t="shared" si="0"/>
        <v>30794.400000000001</v>
      </c>
      <c r="N26" s="69">
        <v>1</v>
      </c>
      <c r="O26" s="71" t="s">
        <v>14</v>
      </c>
    </row>
    <row r="27" spans="2:15" ht="24" customHeight="1">
      <c r="B27" s="171" t="s">
        <v>20</v>
      </c>
      <c r="C27" s="171"/>
      <c r="D27" s="172"/>
      <c r="E27" s="172"/>
      <c r="F27" s="172"/>
      <c r="G27" s="172"/>
      <c r="H27" s="172"/>
      <c r="I27" s="172"/>
      <c r="J27" s="172"/>
      <c r="K27" s="70">
        <f>K23+K19+K16+K13+K26</f>
        <v>176</v>
      </c>
      <c r="L27" s="70">
        <f t="shared" ref="L27:M27" si="1">L23+L19+L16+L13+L26</f>
        <v>43214673698</v>
      </c>
      <c r="M27" s="70">
        <f t="shared" si="1"/>
        <v>26967215446.320004</v>
      </c>
      <c r="N27" s="69">
        <v>4</v>
      </c>
      <c r="O27" s="71" t="s">
        <v>14</v>
      </c>
    </row>
    <row r="28" spans="2:15">
      <c r="L28" s="3"/>
      <c r="M28" s="3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</sheetData>
  <mergeCells count="19">
    <mergeCell ref="B23:C23"/>
    <mergeCell ref="D23:J23"/>
    <mergeCell ref="C1:O1"/>
    <mergeCell ref="C2:O2"/>
    <mergeCell ref="C4:O4"/>
    <mergeCell ref="D13:J13"/>
    <mergeCell ref="C20:O20"/>
    <mergeCell ref="B19:C19"/>
    <mergeCell ref="D19:J19"/>
    <mergeCell ref="C17:O17"/>
    <mergeCell ref="B13:C13"/>
    <mergeCell ref="C14:O14"/>
    <mergeCell ref="B16:C16"/>
    <mergeCell ref="D16:J16"/>
    <mergeCell ref="C24:O24"/>
    <mergeCell ref="B26:C26"/>
    <mergeCell ref="D26:J26"/>
    <mergeCell ref="B27:C27"/>
    <mergeCell ref="D27:J27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5"/>
  <sheetViews>
    <sheetView rightToLeft="1" zoomScaleNormal="100" workbookViewId="0">
      <selection activeCell="T3" sqref="T3"/>
    </sheetView>
  </sheetViews>
  <sheetFormatPr defaultRowHeight="13.5"/>
  <cols>
    <col min="1" max="1" width="2.7109375" style="1" customWidth="1"/>
    <col min="2" max="2" width="31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8.5703125" style="1" customWidth="1"/>
    <col min="13" max="13" width="17.28515625" style="1" customWidth="1"/>
    <col min="14" max="14" width="9.28515625" style="1" customWidth="1"/>
    <col min="15" max="15" width="31.42578125" style="1" customWidth="1"/>
    <col min="16" max="16384" width="9.140625" style="1"/>
  </cols>
  <sheetData>
    <row r="1" spans="2:15" s="107" customFormat="1" ht="39.75" customHeight="1">
      <c r="B1" s="108" t="s">
        <v>4</v>
      </c>
      <c r="C1" s="173" t="s">
        <v>415</v>
      </c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</row>
    <row r="2" spans="2:15" s="107" customFormat="1" ht="39.75" customHeight="1">
      <c r="B2" s="109" t="s">
        <v>5</v>
      </c>
      <c r="C2" s="175" t="s">
        <v>416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2:15" ht="87.75" customHeight="1">
      <c r="B3" s="94" t="s">
        <v>0</v>
      </c>
      <c r="C3" s="95" t="s">
        <v>6</v>
      </c>
      <c r="D3" s="95" t="s">
        <v>7</v>
      </c>
      <c r="E3" s="95" t="s">
        <v>8</v>
      </c>
      <c r="F3" s="95" t="s">
        <v>9</v>
      </c>
      <c r="G3" s="95" t="s">
        <v>22</v>
      </c>
      <c r="H3" s="95" t="s">
        <v>2</v>
      </c>
      <c r="I3" s="95" t="s">
        <v>23</v>
      </c>
      <c r="J3" s="96" t="s">
        <v>10</v>
      </c>
      <c r="K3" s="97" t="s">
        <v>97</v>
      </c>
      <c r="L3" s="95" t="s">
        <v>64</v>
      </c>
      <c r="M3" s="95" t="s">
        <v>65</v>
      </c>
      <c r="N3" s="95" t="s">
        <v>11</v>
      </c>
      <c r="O3" s="95" t="s">
        <v>1</v>
      </c>
    </row>
    <row r="4" spans="2:15" ht="24" customHeight="1">
      <c r="B4" s="79" t="s">
        <v>28</v>
      </c>
      <c r="C4" s="170" t="s">
        <v>31</v>
      </c>
      <c r="D4" s="170" t="s">
        <v>31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</row>
    <row r="5" spans="2:15" ht="24" customHeight="1">
      <c r="B5" s="72" t="s">
        <v>401</v>
      </c>
      <c r="C5" s="73" t="s">
        <v>178</v>
      </c>
      <c r="D5" s="74">
        <v>1.74</v>
      </c>
      <c r="E5" s="74">
        <v>1.76</v>
      </c>
      <c r="F5" s="74">
        <v>1.6</v>
      </c>
      <c r="G5" s="74">
        <v>1.72</v>
      </c>
      <c r="H5" s="74">
        <v>1.72</v>
      </c>
      <c r="I5" s="74">
        <v>1.5</v>
      </c>
      <c r="J5" s="75">
        <v>14.666666666666671</v>
      </c>
      <c r="K5" s="76">
        <v>10</v>
      </c>
      <c r="L5" s="77">
        <v>180581</v>
      </c>
      <c r="M5" s="77">
        <v>309704.66000000003</v>
      </c>
      <c r="N5" s="78">
        <v>3</v>
      </c>
      <c r="O5" s="21" t="s">
        <v>180</v>
      </c>
    </row>
    <row r="6" spans="2:15" ht="24" customHeight="1">
      <c r="B6" s="72" t="s">
        <v>392</v>
      </c>
      <c r="C6" s="73" t="s">
        <v>214</v>
      </c>
      <c r="D6" s="74">
        <v>1.4</v>
      </c>
      <c r="E6" s="74">
        <v>1.4</v>
      </c>
      <c r="F6" s="74">
        <v>1.4</v>
      </c>
      <c r="G6" s="74">
        <v>1.4</v>
      </c>
      <c r="H6" s="74">
        <v>1.4</v>
      </c>
      <c r="I6" s="74">
        <v>1.4</v>
      </c>
      <c r="J6" s="75">
        <v>0</v>
      </c>
      <c r="K6" s="76">
        <v>3</v>
      </c>
      <c r="L6" s="77">
        <v>74631</v>
      </c>
      <c r="M6" s="77">
        <v>104483.4</v>
      </c>
      <c r="N6" s="78">
        <v>2</v>
      </c>
      <c r="O6" s="21" t="s">
        <v>215</v>
      </c>
    </row>
    <row r="7" spans="2:15" ht="24" customHeight="1">
      <c r="B7" s="171" t="s">
        <v>94</v>
      </c>
      <c r="C7" s="171"/>
      <c r="D7" s="172"/>
      <c r="E7" s="172"/>
      <c r="F7" s="172"/>
      <c r="G7" s="172"/>
      <c r="H7" s="172"/>
      <c r="I7" s="172"/>
      <c r="J7" s="172"/>
      <c r="K7" s="70">
        <f>SUM(K5:K6)</f>
        <v>13</v>
      </c>
      <c r="L7" s="70">
        <f>SUM(L5:L6)</f>
        <v>255212</v>
      </c>
      <c r="M7" s="70">
        <f>SUM(M5:M6)</f>
        <v>414188.06000000006</v>
      </c>
      <c r="N7" s="69">
        <v>3</v>
      </c>
      <c r="O7" s="71" t="s">
        <v>14</v>
      </c>
    </row>
    <row r="8" spans="2:15" ht="24" customHeight="1">
      <c r="B8" s="79" t="s">
        <v>76</v>
      </c>
      <c r="C8" s="170" t="s">
        <v>30</v>
      </c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</row>
    <row r="9" spans="2:15" ht="24" customHeight="1">
      <c r="B9" s="72" t="s">
        <v>381</v>
      </c>
      <c r="C9" s="73" t="s">
        <v>77</v>
      </c>
      <c r="D9" s="74">
        <v>1.42</v>
      </c>
      <c r="E9" s="74">
        <v>1.75</v>
      </c>
      <c r="F9" s="74">
        <v>1.42</v>
      </c>
      <c r="G9" s="74">
        <v>1.46</v>
      </c>
      <c r="H9" s="74">
        <v>1.7</v>
      </c>
      <c r="I9" s="74">
        <v>1.42</v>
      </c>
      <c r="J9" s="75">
        <v>19.718309859154925</v>
      </c>
      <c r="K9" s="76">
        <v>18</v>
      </c>
      <c r="L9" s="77">
        <v>2424544</v>
      </c>
      <c r="M9" s="77">
        <v>3535999.52</v>
      </c>
      <c r="N9" s="78">
        <v>4</v>
      </c>
      <c r="O9" s="21" t="s">
        <v>78</v>
      </c>
    </row>
    <row r="10" spans="2:15" ht="24" customHeight="1">
      <c r="B10" s="72" t="s">
        <v>341</v>
      </c>
      <c r="C10" s="73" t="s">
        <v>342</v>
      </c>
      <c r="D10" s="74">
        <v>1.24</v>
      </c>
      <c r="E10" s="74">
        <v>1.43</v>
      </c>
      <c r="F10" s="74">
        <v>1.24</v>
      </c>
      <c r="G10" s="74">
        <v>1.27</v>
      </c>
      <c r="H10" s="74">
        <v>1.34</v>
      </c>
      <c r="I10" s="74">
        <v>1.2</v>
      </c>
      <c r="J10" s="75">
        <v>11.66666666666667</v>
      </c>
      <c r="K10" s="76">
        <v>96</v>
      </c>
      <c r="L10" s="77">
        <v>23767903</v>
      </c>
      <c r="M10" s="77">
        <v>30143908.530000001</v>
      </c>
      <c r="N10" s="78">
        <v>4</v>
      </c>
      <c r="O10" s="21" t="s">
        <v>343</v>
      </c>
    </row>
    <row r="11" spans="2:15" ht="24" customHeight="1">
      <c r="B11" s="72" t="s">
        <v>389</v>
      </c>
      <c r="C11" s="73" t="s">
        <v>145</v>
      </c>
      <c r="D11" s="74">
        <v>1.8</v>
      </c>
      <c r="E11" s="74">
        <v>1.92</v>
      </c>
      <c r="F11" s="74">
        <v>1.8</v>
      </c>
      <c r="G11" s="74">
        <v>1.9</v>
      </c>
      <c r="H11" s="74">
        <v>1.9</v>
      </c>
      <c r="I11" s="74">
        <v>1.8</v>
      </c>
      <c r="J11" s="75">
        <v>5.555555555555558</v>
      </c>
      <c r="K11" s="76">
        <v>13</v>
      </c>
      <c r="L11" s="77">
        <v>1693170</v>
      </c>
      <c r="M11" s="77">
        <v>3216168.16</v>
      </c>
      <c r="N11" s="78">
        <v>4</v>
      </c>
      <c r="O11" s="21" t="s">
        <v>146</v>
      </c>
    </row>
    <row r="12" spans="2:15" ht="24" customHeight="1">
      <c r="B12" s="72" t="s">
        <v>103</v>
      </c>
      <c r="C12" s="73" t="s">
        <v>79</v>
      </c>
      <c r="D12" s="74">
        <v>1.6</v>
      </c>
      <c r="E12" s="74">
        <v>1.7</v>
      </c>
      <c r="F12" s="74">
        <v>1.44</v>
      </c>
      <c r="G12" s="74">
        <v>1.62</v>
      </c>
      <c r="H12" s="74">
        <v>1.6</v>
      </c>
      <c r="I12" s="74">
        <v>1.6</v>
      </c>
      <c r="J12" s="75">
        <v>0</v>
      </c>
      <c r="K12" s="76">
        <v>40</v>
      </c>
      <c r="L12" s="77">
        <v>3941891</v>
      </c>
      <c r="M12" s="77">
        <v>6400299.5200000005</v>
      </c>
      <c r="N12" s="78">
        <v>4</v>
      </c>
      <c r="O12" s="21" t="s">
        <v>80</v>
      </c>
    </row>
    <row r="13" spans="2:15" ht="24" customHeight="1">
      <c r="B13" s="72" t="s">
        <v>349</v>
      </c>
      <c r="C13" s="73" t="s">
        <v>191</v>
      </c>
      <c r="D13" s="74">
        <v>1.35</v>
      </c>
      <c r="E13" s="74">
        <v>1.65</v>
      </c>
      <c r="F13" s="74">
        <v>1.35</v>
      </c>
      <c r="G13" s="74">
        <v>1.41</v>
      </c>
      <c r="H13" s="74">
        <v>1.65</v>
      </c>
      <c r="I13" s="74">
        <v>1.1499999999999999</v>
      </c>
      <c r="J13" s="75">
        <v>43.478260869565212</v>
      </c>
      <c r="K13" s="76">
        <v>10</v>
      </c>
      <c r="L13" s="77">
        <v>153916</v>
      </c>
      <c r="M13" s="77">
        <v>216365.4</v>
      </c>
      <c r="N13" s="78">
        <v>4</v>
      </c>
      <c r="O13" s="21" t="s">
        <v>192</v>
      </c>
    </row>
    <row r="14" spans="2:15" ht="24" customHeight="1">
      <c r="B14" s="171" t="s">
        <v>377</v>
      </c>
      <c r="C14" s="171"/>
      <c r="D14" s="172"/>
      <c r="E14" s="172"/>
      <c r="F14" s="172"/>
      <c r="G14" s="172"/>
      <c r="H14" s="172"/>
      <c r="I14" s="172"/>
      <c r="J14" s="172"/>
      <c r="K14" s="70">
        <f>SUM(K9:K13)</f>
        <v>177</v>
      </c>
      <c r="L14" s="70">
        <f>SUM(L9:L13)</f>
        <v>31981424</v>
      </c>
      <c r="M14" s="70">
        <f>SUM(M9:M13)</f>
        <v>43512741.13000001</v>
      </c>
      <c r="N14" s="69">
        <v>4</v>
      </c>
      <c r="O14" s="71" t="s">
        <v>14</v>
      </c>
    </row>
    <row r="15" spans="2:15" ht="24" customHeight="1">
      <c r="B15" s="79" t="s">
        <v>16</v>
      </c>
      <c r="C15" s="170" t="s">
        <v>63</v>
      </c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 t="s">
        <v>63</v>
      </c>
      <c r="O15" s="170"/>
    </row>
    <row r="16" spans="2:15" ht="24" customHeight="1">
      <c r="B16" s="72" t="s">
        <v>101</v>
      </c>
      <c r="C16" s="73" t="s">
        <v>102</v>
      </c>
      <c r="D16" s="74">
        <v>18.55</v>
      </c>
      <c r="E16" s="74">
        <v>18.649999999999999</v>
      </c>
      <c r="F16" s="74">
        <v>18.5</v>
      </c>
      <c r="G16" s="74">
        <v>18.55</v>
      </c>
      <c r="H16" s="74">
        <v>18.59</v>
      </c>
      <c r="I16" s="74">
        <v>18.510000000000002</v>
      </c>
      <c r="J16" s="75">
        <v>0.432198811453266</v>
      </c>
      <c r="K16" s="76">
        <v>49</v>
      </c>
      <c r="L16" s="77">
        <v>1108471</v>
      </c>
      <c r="M16" s="77">
        <v>20564698.640000001</v>
      </c>
      <c r="N16" s="78">
        <v>4</v>
      </c>
      <c r="O16" s="21" t="s">
        <v>104</v>
      </c>
    </row>
    <row r="17" spans="2:15" ht="24" customHeight="1">
      <c r="B17" s="171" t="s">
        <v>17</v>
      </c>
      <c r="C17" s="171"/>
      <c r="D17" s="172"/>
      <c r="E17" s="172"/>
      <c r="F17" s="172"/>
      <c r="G17" s="172"/>
      <c r="H17" s="172"/>
      <c r="I17" s="172"/>
      <c r="J17" s="172"/>
      <c r="K17" s="70">
        <f>K16</f>
        <v>49</v>
      </c>
      <c r="L17" s="70">
        <f t="shared" ref="L17:M17" si="0">L16</f>
        <v>1108471</v>
      </c>
      <c r="M17" s="70">
        <f t="shared" si="0"/>
        <v>20564698.640000001</v>
      </c>
      <c r="N17" s="69">
        <v>4</v>
      </c>
      <c r="O17" s="71" t="s">
        <v>14</v>
      </c>
    </row>
    <row r="18" spans="2:15" ht="24" customHeight="1">
      <c r="B18" s="79" t="s">
        <v>18</v>
      </c>
      <c r="C18" s="170" t="s">
        <v>29</v>
      </c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 t="s">
        <v>29</v>
      </c>
      <c r="O18" s="170"/>
    </row>
    <row r="19" spans="2:15" ht="24" customHeight="1">
      <c r="B19" s="72" t="s">
        <v>360</v>
      </c>
      <c r="C19" s="73" t="s">
        <v>141</v>
      </c>
      <c r="D19" s="74">
        <v>6.75</v>
      </c>
      <c r="E19" s="74">
        <v>6.82</v>
      </c>
      <c r="F19" s="74">
        <v>6.51</v>
      </c>
      <c r="G19" s="74">
        <v>6.61</v>
      </c>
      <c r="H19" s="74">
        <v>6.59</v>
      </c>
      <c r="I19" s="74">
        <v>6.75</v>
      </c>
      <c r="J19" s="75">
        <v>-2.3703703703703671</v>
      </c>
      <c r="K19" s="76">
        <v>384</v>
      </c>
      <c r="L19" s="77">
        <v>46188852</v>
      </c>
      <c r="M19" s="77">
        <v>305487660.00999999</v>
      </c>
      <c r="N19" s="78">
        <v>4</v>
      </c>
      <c r="O19" s="21" t="s">
        <v>142</v>
      </c>
    </row>
    <row r="20" spans="2:15" ht="24" customHeight="1">
      <c r="B20" s="171" t="s">
        <v>19</v>
      </c>
      <c r="C20" s="171"/>
      <c r="D20" s="172"/>
      <c r="E20" s="172"/>
      <c r="F20" s="172"/>
      <c r="G20" s="172"/>
      <c r="H20" s="172"/>
      <c r="I20" s="172"/>
      <c r="J20" s="172"/>
      <c r="K20" s="70">
        <f>SUM(K19)</f>
        <v>384</v>
      </c>
      <c r="L20" s="70">
        <f>SUM(L19)</f>
        <v>46188852</v>
      </c>
      <c r="M20" s="70">
        <f>SUM(M19)</f>
        <v>305487660.00999999</v>
      </c>
      <c r="N20" s="69">
        <v>4</v>
      </c>
      <c r="O20" s="71" t="s">
        <v>14</v>
      </c>
    </row>
    <row r="21" spans="2:15" ht="24" customHeight="1">
      <c r="B21" s="171" t="s">
        <v>20</v>
      </c>
      <c r="C21" s="171"/>
      <c r="D21" s="136"/>
      <c r="E21" s="136"/>
      <c r="F21" s="136"/>
      <c r="G21" s="136"/>
      <c r="H21" s="136"/>
      <c r="I21" s="136"/>
      <c r="J21" s="136"/>
      <c r="K21" s="70">
        <f>K20+K17+K14+K7</f>
        <v>623</v>
      </c>
      <c r="L21" s="70">
        <f t="shared" ref="L21:M21" si="1">L20+L17+L14+L7</f>
        <v>79533959</v>
      </c>
      <c r="M21" s="70">
        <f t="shared" si="1"/>
        <v>369979287.83999997</v>
      </c>
      <c r="N21" s="70">
        <v>4</v>
      </c>
      <c r="O21" s="80" t="s">
        <v>14</v>
      </c>
    </row>
    <row r="22" spans="2:15" ht="30" customHeight="1"/>
    <row r="25" spans="2:15">
      <c r="L25" s="3"/>
    </row>
  </sheetData>
  <mergeCells count="16">
    <mergeCell ref="C1:O1"/>
    <mergeCell ref="C2:O2"/>
    <mergeCell ref="B17:C17"/>
    <mergeCell ref="D17:J17"/>
    <mergeCell ref="C8:O8"/>
    <mergeCell ref="B14:C14"/>
    <mergeCell ref="B7:C7"/>
    <mergeCell ref="D7:J7"/>
    <mergeCell ref="C4:O4"/>
    <mergeCell ref="D14:J14"/>
    <mergeCell ref="C15:O15"/>
    <mergeCell ref="B20:C20"/>
    <mergeCell ref="D20:J20"/>
    <mergeCell ref="B21:C21"/>
    <mergeCell ref="D21:J21"/>
    <mergeCell ref="C18:O18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2026-06-21T08:56:17Z</cp:lastPrinted>
  <dcterms:created xsi:type="dcterms:W3CDTF">2004-07-25T21:47:51Z</dcterms:created>
  <dcterms:modified xsi:type="dcterms:W3CDTF">2026-06-21T08:57:01Z</dcterms:modified>
</cp:coreProperties>
</file>